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xls-hashimoto\calendar\"/>
    </mc:Choice>
  </mc:AlternateContent>
  <xr:revisionPtr revIDLastSave="0" documentId="13_ncr:40009_{9BFBA51B-D4D1-472D-8ACD-505F2BC9F84F}" xr6:coauthVersionLast="47" xr6:coauthVersionMax="47" xr10:uidLastSave="{00000000-0000-0000-0000-000000000000}"/>
  <bookViews>
    <workbookView xWindow="59580" yWindow="16035" windowWidth="22650" windowHeight="15540"/>
  </bookViews>
  <sheets>
    <sheet name="Drilling" sheetId="1" r:id="rId1"/>
    <sheet name="Table" sheetId="4" r:id="rId2"/>
    <sheet name="Ranking" sheetId="3" r:id="rId3"/>
    <sheet name="Abandon" sheetId="2" r:id="rId4"/>
  </sheets>
  <definedNames>
    <definedName name="_xlnm.Print_Area" localSheetId="0">Drilling!$A$3:$FA$231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  <c r="N11" i="4"/>
  <c r="N6" i="4"/>
  <c r="A12" i="4"/>
  <c r="N12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I11" i="4"/>
  <c r="D11" i="4"/>
  <c r="G11" i="4" s="1"/>
  <c r="I12" i="4"/>
  <c r="AA36" i="1"/>
  <c r="J4" i="4" s="1"/>
  <c r="F12" i="4" s="1"/>
  <c r="D12" i="4" s="1"/>
  <c r="N50" i="4"/>
  <c r="P50" i="4" s="1"/>
  <c r="N49" i="4"/>
  <c r="P49" i="4" s="1"/>
  <c r="N48" i="4"/>
  <c r="P48" i="4" s="1"/>
  <c r="N47" i="4"/>
  <c r="P47" i="4" s="1"/>
  <c r="N46" i="4"/>
  <c r="P46" i="4" s="1"/>
  <c r="N45" i="4"/>
  <c r="P45" i="4" s="1"/>
  <c r="N44" i="4"/>
  <c r="P44" i="4" s="1"/>
  <c r="N43" i="4"/>
  <c r="P43" i="4" s="1"/>
  <c r="N42" i="4"/>
  <c r="P42" i="4" s="1"/>
  <c r="N41" i="4"/>
  <c r="P41" i="4" s="1"/>
  <c r="N40" i="4"/>
  <c r="P40" i="4" s="1"/>
  <c r="N39" i="4"/>
  <c r="P39" i="4" s="1"/>
  <c r="N38" i="4"/>
  <c r="P38" i="4" s="1"/>
  <c r="N37" i="4"/>
  <c r="P37" i="4" s="1"/>
  <c r="N36" i="4"/>
  <c r="P36" i="4" s="1"/>
  <c r="N35" i="4"/>
  <c r="P35" i="4" s="1"/>
  <c r="N34" i="4"/>
  <c r="P34" i="4" s="1"/>
  <c r="N33" i="4"/>
  <c r="P33" i="4" s="1"/>
  <c r="N32" i="4"/>
  <c r="P32" i="4" s="1"/>
  <c r="N31" i="4"/>
  <c r="P31" i="4" s="1"/>
  <c r="N30" i="4"/>
  <c r="P30" i="4" s="1"/>
  <c r="N29" i="4"/>
  <c r="P29" i="4" s="1"/>
  <c r="N28" i="4"/>
  <c r="P28" i="4" s="1"/>
  <c r="N27" i="4"/>
  <c r="P27" i="4" s="1"/>
  <c r="N26" i="4"/>
  <c r="P26" i="4" s="1"/>
  <c r="N25" i="4"/>
  <c r="P25" i="4" s="1"/>
  <c r="N24" i="4"/>
  <c r="P24" i="4" s="1"/>
  <c r="N23" i="4"/>
  <c r="P23" i="4" s="1"/>
  <c r="N22" i="4"/>
  <c r="P22" i="4" s="1"/>
  <c r="N21" i="4"/>
  <c r="P21" i="4" s="1"/>
  <c r="N20" i="4"/>
  <c r="P20" i="4" s="1"/>
  <c r="N19" i="4"/>
  <c r="P19" i="4" s="1"/>
  <c r="N18" i="4"/>
  <c r="P18" i="4" s="1"/>
  <c r="N17" i="4"/>
  <c r="P17" i="4" s="1"/>
  <c r="N16" i="4"/>
  <c r="P16" i="4" s="1"/>
  <c r="N15" i="4"/>
  <c r="N14" i="4"/>
  <c r="P14" i="4" s="1"/>
  <c r="N13" i="4"/>
  <c r="P13" i="4" s="1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5" i="4"/>
  <c r="F14" i="4"/>
  <c r="F13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J50" i="4"/>
  <c r="I50" i="4"/>
  <c r="H50" i="4"/>
  <c r="G50" i="4"/>
  <c r="E50" i="4"/>
  <c r="J49" i="4"/>
  <c r="I49" i="4"/>
  <c r="H49" i="4"/>
  <c r="G49" i="4"/>
  <c r="E49" i="4"/>
  <c r="J48" i="4"/>
  <c r="I48" i="4"/>
  <c r="H48" i="4"/>
  <c r="G48" i="4"/>
  <c r="E48" i="4"/>
  <c r="J47" i="4"/>
  <c r="I47" i="4"/>
  <c r="H47" i="4"/>
  <c r="G47" i="4"/>
  <c r="E47" i="4"/>
  <c r="J46" i="4"/>
  <c r="I46" i="4"/>
  <c r="H46" i="4"/>
  <c r="G46" i="4"/>
  <c r="E46" i="4"/>
  <c r="J45" i="4"/>
  <c r="I45" i="4"/>
  <c r="H45" i="4"/>
  <c r="G45" i="4"/>
  <c r="E45" i="4"/>
  <c r="J44" i="4"/>
  <c r="I44" i="4"/>
  <c r="H44" i="4"/>
  <c r="G44" i="4"/>
  <c r="E44" i="4"/>
  <c r="J43" i="4"/>
  <c r="I43" i="4"/>
  <c r="H43" i="4"/>
  <c r="G43" i="4"/>
  <c r="E43" i="4"/>
  <c r="J42" i="4"/>
  <c r="I42" i="4"/>
  <c r="H42" i="4"/>
  <c r="G42" i="4"/>
  <c r="E42" i="4"/>
  <c r="J41" i="4"/>
  <c r="I41" i="4"/>
  <c r="H41" i="4"/>
  <c r="G41" i="4"/>
  <c r="E41" i="4"/>
  <c r="J40" i="4"/>
  <c r="I40" i="4"/>
  <c r="H40" i="4"/>
  <c r="G40" i="4"/>
  <c r="E40" i="4"/>
  <c r="J39" i="4"/>
  <c r="I39" i="4"/>
  <c r="H39" i="4"/>
  <c r="G39" i="4"/>
  <c r="E39" i="4"/>
  <c r="J38" i="4"/>
  <c r="I38" i="4"/>
  <c r="H38" i="4"/>
  <c r="G38" i="4"/>
  <c r="E38" i="4"/>
  <c r="J37" i="4"/>
  <c r="I37" i="4"/>
  <c r="H37" i="4"/>
  <c r="G37" i="4"/>
  <c r="E37" i="4"/>
  <c r="J36" i="4"/>
  <c r="I36" i="4"/>
  <c r="H36" i="4"/>
  <c r="G36" i="4"/>
  <c r="E36" i="4"/>
  <c r="J35" i="4"/>
  <c r="I35" i="4"/>
  <c r="H35" i="4"/>
  <c r="G35" i="4"/>
  <c r="E35" i="4"/>
  <c r="J34" i="4"/>
  <c r="I34" i="4"/>
  <c r="H34" i="4"/>
  <c r="G34" i="4"/>
  <c r="E34" i="4"/>
  <c r="J33" i="4"/>
  <c r="I33" i="4"/>
  <c r="H33" i="4"/>
  <c r="G33" i="4"/>
  <c r="E33" i="4"/>
  <c r="J32" i="4"/>
  <c r="I32" i="4"/>
  <c r="H32" i="4"/>
  <c r="G32" i="4"/>
  <c r="E32" i="4"/>
  <c r="J31" i="4"/>
  <c r="I31" i="4"/>
  <c r="H31" i="4"/>
  <c r="G31" i="4"/>
  <c r="E31" i="4"/>
  <c r="J30" i="4"/>
  <c r="I30" i="4"/>
  <c r="H30" i="4"/>
  <c r="G30" i="4"/>
  <c r="E30" i="4"/>
  <c r="J29" i="4"/>
  <c r="I29" i="4"/>
  <c r="H29" i="4"/>
  <c r="G29" i="4"/>
  <c r="E29" i="4"/>
  <c r="J28" i="4"/>
  <c r="I28" i="4"/>
  <c r="H28" i="4"/>
  <c r="G28" i="4"/>
  <c r="E28" i="4"/>
  <c r="J27" i="4"/>
  <c r="I27" i="4"/>
  <c r="H27" i="4"/>
  <c r="G27" i="4"/>
  <c r="E27" i="4"/>
  <c r="J26" i="4"/>
  <c r="I26" i="4"/>
  <c r="H26" i="4"/>
  <c r="G26" i="4"/>
  <c r="E26" i="4"/>
  <c r="J25" i="4"/>
  <c r="I25" i="4"/>
  <c r="H25" i="4"/>
  <c r="G25" i="4"/>
  <c r="E25" i="4"/>
  <c r="J24" i="4"/>
  <c r="I24" i="4"/>
  <c r="H24" i="4"/>
  <c r="G24" i="4"/>
  <c r="E24" i="4"/>
  <c r="J23" i="4"/>
  <c r="I23" i="4"/>
  <c r="H23" i="4"/>
  <c r="G23" i="4"/>
  <c r="E23" i="4"/>
  <c r="J22" i="4"/>
  <c r="I22" i="4"/>
  <c r="H22" i="4"/>
  <c r="G22" i="4"/>
  <c r="E22" i="4"/>
  <c r="J21" i="4"/>
  <c r="I21" i="4"/>
  <c r="H21" i="4"/>
  <c r="G21" i="4"/>
  <c r="E21" i="4"/>
  <c r="J20" i="4"/>
  <c r="I20" i="4"/>
  <c r="H20" i="4"/>
  <c r="G20" i="4"/>
  <c r="E20" i="4"/>
  <c r="J19" i="4"/>
  <c r="I19" i="4"/>
  <c r="H19" i="4"/>
  <c r="G19" i="4"/>
  <c r="E19" i="4"/>
  <c r="J18" i="4"/>
  <c r="I18" i="4"/>
  <c r="H18" i="4"/>
  <c r="G18" i="4"/>
  <c r="E18" i="4"/>
  <c r="J17" i="4"/>
  <c r="I17" i="4"/>
  <c r="H17" i="4"/>
  <c r="G17" i="4"/>
  <c r="E17" i="4"/>
  <c r="J16" i="4"/>
  <c r="I16" i="4"/>
  <c r="H16" i="4"/>
  <c r="G16" i="4"/>
  <c r="E16" i="4"/>
  <c r="J15" i="4"/>
  <c r="I15" i="4"/>
  <c r="H15" i="4"/>
  <c r="G15" i="4"/>
  <c r="E15" i="4"/>
  <c r="J14" i="4"/>
  <c r="I14" i="4"/>
  <c r="H14" i="4"/>
  <c r="G14" i="4"/>
  <c r="E14" i="4"/>
  <c r="J13" i="4"/>
  <c r="I13" i="4"/>
  <c r="H13" i="4"/>
  <c r="G13" i="4"/>
  <c r="E13" i="4"/>
  <c r="C52" i="3"/>
  <c r="C51" i="3"/>
  <c r="ED1" i="1"/>
  <c r="D193" i="1"/>
  <c r="D183" i="1"/>
  <c r="D173" i="1"/>
  <c r="F173" i="1" s="1"/>
  <c r="I173" i="1" s="1"/>
  <c r="K173" i="1" s="1"/>
  <c r="D163" i="1"/>
  <c r="M173" i="1"/>
  <c r="O173" i="1"/>
  <c r="R173" i="1" s="1"/>
  <c r="T173" i="1" s="1"/>
  <c r="V173" i="1" s="1"/>
  <c r="X173" i="1" s="1"/>
  <c r="F183" i="1"/>
  <c r="H183" i="1" s="1"/>
  <c r="J183" i="1"/>
  <c r="M183" i="1" s="1"/>
  <c r="O183" i="1" s="1"/>
  <c r="Q183" i="1" s="1"/>
  <c r="S183" i="1" s="1"/>
  <c r="V183" i="1"/>
  <c r="X183" i="1" s="1"/>
  <c r="F193" i="1"/>
  <c r="I193" i="1"/>
  <c r="K193" i="1"/>
  <c r="M193" i="1" s="1"/>
  <c r="O193" i="1" s="1"/>
  <c r="R193" i="1"/>
  <c r="T193" i="1"/>
  <c r="V193" i="1" s="1"/>
  <c r="X193" i="1" s="1"/>
  <c r="F203" i="1"/>
  <c r="H203" i="1"/>
  <c r="J203" i="1" s="1"/>
  <c r="M203" i="1" s="1"/>
  <c r="O203" i="1"/>
  <c r="Q203" i="1"/>
  <c r="S203" i="1" s="1"/>
  <c r="V203" i="1" s="1"/>
  <c r="X203" i="1" s="1"/>
  <c r="BU48" i="1"/>
  <c r="BU49" i="1" s="1"/>
  <c r="BU50" i="1" s="1"/>
  <c r="BU51" i="1"/>
  <c r="BU52" i="1"/>
  <c r="BU53" i="1" s="1"/>
  <c r="BU54" i="1" s="1"/>
  <c r="BU55" i="1" s="1"/>
  <c r="BU56" i="1" s="1"/>
  <c r="BU57" i="1" s="1"/>
  <c r="BU58" i="1" s="1"/>
  <c r="BU59" i="1"/>
  <c r="BU60" i="1" s="1"/>
  <c r="BU61" i="1" s="1"/>
  <c r="BU62" i="1" s="1"/>
  <c r="BU63" i="1" s="1"/>
  <c r="BU64" i="1" s="1"/>
  <c r="BU65" i="1" s="1"/>
  <c r="BU66" i="1" s="1"/>
  <c r="BU67" i="1" s="1"/>
  <c r="BU68" i="1" s="1"/>
  <c r="BU69" i="1" s="1"/>
  <c r="BU70" i="1" s="1"/>
  <c r="BU71" i="1" s="1"/>
  <c r="BU72" i="1" s="1"/>
  <c r="BU73" i="1" s="1"/>
  <c r="BU74" i="1" s="1"/>
  <c r="CH46" i="1"/>
  <c r="K51" i="3"/>
  <c r="J51" i="3"/>
  <c r="I51" i="3"/>
  <c r="H51" i="3"/>
  <c r="G51" i="3"/>
  <c r="F51" i="3"/>
  <c r="E51" i="3"/>
  <c r="D51" i="3"/>
  <c r="B51" i="3"/>
  <c r="N6" i="3"/>
  <c r="B52" i="3"/>
  <c r="J52" i="3"/>
  <c r="K52" i="3"/>
  <c r="I52" i="3"/>
  <c r="H52" i="3"/>
  <c r="G52" i="3"/>
  <c r="E52" i="3"/>
  <c r="D52" i="3"/>
  <c r="A11" i="3"/>
  <c r="A12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51" i="3"/>
  <c r="P11" i="4"/>
  <c r="P12" i="4"/>
  <c r="M51" i="2" l="1"/>
  <c r="E11" i="4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12" i="3"/>
  <c r="N11" i="3"/>
  <c r="BG68" i="1"/>
  <c r="CH68" i="1" s="1"/>
  <c r="BU75" i="1"/>
  <c r="BU76" i="1" s="1"/>
  <c r="BU77" i="1" s="1"/>
  <c r="BU78" i="1" s="1"/>
  <c r="BU79" i="1" s="1"/>
  <c r="BU80" i="1" s="1"/>
  <c r="BU81" i="1" s="1"/>
  <c r="BU82" i="1" s="1"/>
  <c r="BU83" i="1" s="1"/>
  <c r="BU84" i="1" s="1"/>
  <c r="BU85" i="1" s="1"/>
  <c r="BU86" i="1" s="1"/>
  <c r="BU87" i="1" s="1"/>
  <c r="BU88" i="1" s="1"/>
  <c r="BG54" i="1"/>
  <c r="CH54" i="1" s="1"/>
  <c r="AD203" i="1"/>
  <c r="F163" i="1"/>
  <c r="H163" i="1" s="1"/>
  <c r="J163" i="1" s="1"/>
  <c r="M163" i="1" s="1"/>
  <c r="O163" i="1" s="1"/>
  <c r="Q163" i="1" s="1"/>
  <c r="S163" i="1" s="1"/>
  <c r="V163" i="1" s="1"/>
  <c r="X163" i="1" s="1"/>
  <c r="P15" i="4"/>
  <c r="M33" i="2"/>
  <c r="M25" i="2"/>
  <c r="M18" i="2"/>
  <c r="M40" i="2"/>
  <c r="H12" i="4"/>
  <c r="G12" i="4"/>
  <c r="J12" i="4" s="1"/>
  <c r="E12" i="4"/>
  <c r="J11" i="4"/>
  <c r="K12" i="4"/>
  <c r="H11" i="4"/>
  <c r="K11" i="4" s="1"/>
  <c r="L11" i="3" l="1"/>
  <c r="I11" i="3"/>
  <c r="E11" i="3"/>
  <c r="D11" i="3"/>
  <c r="M11" i="3"/>
  <c r="F11" i="3"/>
  <c r="B11" i="3"/>
  <c r="K11" i="3"/>
  <c r="H11" i="3"/>
  <c r="C11" i="3"/>
  <c r="J11" i="3"/>
  <c r="G11" i="3"/>
  <c r="P11" i="3"/>
  <c r="P48" i="3"/>
  <c r="M48" i="3"/>
  <c r="C48" i="3"/>
  <c r="J48" i="3"/>
  <c r="F48" i="3"/>
  <c r="L48" i="3"/>
  <c r="I48" i="3"/>
  <c r="E48" i="3"/>
  <c r="H48" i="3"/>
  <c r="B48" i="3"/>
  <c r="D48" i="3"/>
  <c r="K48" i="3"/>
  <c r="G48" i="3"/>
  <c r="P44" i="3"/>
  <c r="M44" i="3"/>
  <c r="C44" i="3"/>
  <c r="J44" i="3"/>
  <c r="F44" i="3"/>
  <c r="I44" i="3"/>
  <c r="E44" i="3"/>
  <c r="D44" i="3"/>
  <c r="L44" i="3"/>
  <c r="G44" i="3"/>
  <c r="H44" i="3"/>
  <c r="B44" i="3"/>
  <c r="K44" i="3"/>
  <c r="P40" i="3"/>
  <c r="C40" i="3"/>
  <c r="L40" i="3"/>
  <c r="M40" i="3"/>
  <c r="J40" i="3"/>
  <c r="F40" i="3"/>
  <c r="I40" i="3"/>
  <c r="E40" i="3"/>
  <c r="H40" i="3"/>
  <c r="K40" i="3"/>
  <c r="B40" i="3"/>
  <c r="G40" i="3"/>
  <c r="D40" i="3"/>
  <c r="P36" i="3"/>
  <c r="M36" i="3"/>
  <c r="L36" i="3"/>
  <c r="J36" i="3"/>
  <c r="F36" i="3"/>
  <c r="C36" i="3"/>
  <c r="I36" i="3"/>
  <c r="E36" i="3"/>
  <c r="D36" i="3"/>
  <c r="B36" i="3"/>
  <c r="G36" i="3"/>
  <c r="K36" i="3"/>
  <c r="H36" i="3"/>
  <c r="P32" i="3"/>
  <c r="M32" i="3"/>
  <c r="J32" i="3"/>
  <c r="F32" i="3"/>
  <c r="I32" i="3"/>
  <c r="E32" i="3"/>
  <c r="H32" i="3"/>
  <c r="G32" i="3"/>
  <c r="L32" i="3"/>
  <c r="C32" i="3"/>
  <c r="K32" i="3"/>
  <c r="D32" i="3"/>
  <c r="B32" i="3"/>
  <c r="P28" i="3"/>
  <c r="M28" i="3"/>
  <c r="C28" i="3"/>
  <c r="L28" i="3"/>
  <c r="J28" i="3"/>
  <c r="F28" i="3"/>
  <c r="I28" i="3"/>
  <c r="E28" i="3"/>
  <c r="D28" i="3"/>
  <c r="K28" i="3"/>
  <c r="B28" i="3"/>
  <c r="H28" i="3"/>
  <c r="G28" i="3"/>
  <c r="P24" i="3"/>
  <c r="C24" i="3"/>
  <c r="L24" i="3"/>
  <c r="J24" i="3"/>
  <c r="F24" i="3"/>
  <c r="I24" i="3"/>
  <c r="E24" i="3"/>
  <c r="M24" i="3"/>
  <c r="H24" i="3"/>
  <c r="D24" i="3"/>
  <c r="B24" i="3"/>
  <c r="K24" i="3"/>
  <c r="G24" i="3"/>
  <c r="P16" i="3"/>
  <c r="M16" i="3"/>
  <c r="C16" i="3"/>
  <c r="B16" i="3"/>
  <c r="G16" i="3"/>
  <c r="K16" i="3"/>
  <c r="L16" i="3"/>
  <c r="H16" i="3"/>
  <c r="F16" i="3"/>
  <c r="D16" i="3"/>
  <c r="I16" i="3"/>
  <c r="E16" i="3"/>
  <c r="J16" i="3"/>
  <c r="AD193" i="1"/>
  <c r="AF203" i="1"/>
  <c r="AI203" i="1" s="1"/>
  <c r="AK203" i="1" s="1"/>
  <c r="AM203" i="1" s="1"/>
  <c r="AO203" i="1" s="1"/>
  <c r="AR203" i="1" s="1"/>
  <c r="AT203" i="1" s="1"/>
  <c r="AV203" i="1" s="1"/>
  <c r="AX203" i="1" s="1"/>
  <c r="H12" i="3"/>
  <c r="P12" i="3"/>
  <c r="L12" i="3"/>
  <c r="I12" i="3"/>
  <c r="D12" i="3"/>
  <c r="B12" i="3"/>
  <c r="J12" i="3"/>
  <c r="G12" i="3"/>
  <c r="F12" i="3"/>
  <c r="E12" i="3"/>
  <c r="C12" i="3"/>
  <c r="K12" i="3"/>
  <c r="M12" i="3"/>
  <c r="M47" i="3"/>
  <c r="L47" i="3"/>
  <c r="C47" i="3"/>
  <c r="P47" i="3"/>
  <c r="K47" i="3"/>
  <c r="G47" i="3"/>
  <c r="B47" i="3"/>
  <c r="J47" i="3"/>
  <c r="F47" i="3"/>
  <c r="I47" i="3"/>
  <c r="D47" i="3"/>
  <c r="H47" i="3"/>
  <c r="E47" i="3"/>
  <c r="L43" i="3"/>
  <c r="C43" i="3"/>
  <c r="P43" i="3"/>
  <c r="M43" i="3"/>
  <c r="K43" i="3"/>
  <c r="G43" i="3"/>
  <c r="B43" i="3"/>
  <c r="J43" i="3"/>
  <c r="F43" i="3"/>
  <c r="E43" i="3"/>
  <c r="D43" i="3"/>
  <c r="I43" i="3"/>
  <c r="H43" i="3"/>
  <c r="M39" i="3"/>
  <c r="L39" i="3"/>
  <c r="C39" i="3"/>
  <c r="P39" i="3"/>
  <c r="K39" i="3"/>
  <c r="G39" i="3"/>
  <c r="B39" i="3"/>
  <c r="J39" i="3"/>
  <c r="F39" i="3"/>
  <c r="I39" i="3"/>
  <c r="H39" i="3"/>
  <c r="E39" i="3"/>
  <c r="D39" i="3"/>
  <c r="L35" i="3"/>
  <c r="C35" i="3"/>
  <c r="P35" i="3"/>
  <c r="K35" i="3"/>
  <c r="G35" i="3"/>
  <c r="B35" i="3"/>
  <c r="M35" i="3"/>
  <c r="J35" i="3"/>
  <c r="F35" i="3"/>
  <c r="E35" i="3"/>
  <c r="I35" i="3"/>
  <c r="H35" i="3"/>
  <c r="D35" i="3"/>
  <c r="M31" i="3"/>
  <c r="L31" i="3"/>
  <c r="C31" i="3"/>
  <c r="P31" i="3"/>
  <c r="K31" i="3"/>
  <c r="G31" i="3"/>
  <c r="B31" i="3"/>
  <c r="J31" i="3"/>
  <c r="F31" i="3"/>
  <c r="I31" i="3"/>
  <c r="E31" i="3"/>
  <c r="D31" i="3"/>
  <c r="H31" i="3"/>
  <c r="L27" i="3"/>
  <c r="C27" i="3"/>
  <c r="P27" i="3"/>
  <c r="M27" i="3"/>
  <c r="K27" i="3"/>
  <c r="G27" i="3"/>
  <c r="B27" i="3"/>
  <c r="J27" i="3"/>
  <c r="F27" i="3"/>
  <c r="E27" i="3"/>
  <c r="I27" i="3"/>
  <c r="H27" i="3"/>
  <c r="D27" i="3"/>
  <c r="M23" i="3"/>
  <c r="L23" i="3"/>
  <c r="P23" i="3"/>
  <c r="C23" i="3"/>
  <c r="K23" i="3"/>
  <c r="G23" i="3"/>
  <c r="B23" i="3"/>
  <c r="J23" i="3"/>
  <c r="F23" i="3"/>
  <c r="I23" i="3"/>
  <c r="D23" i="3"/>
  <c r="E23" i="3"/>
  <c r="H23" i="3"/>
  <c r="M15" i="3"/>
  <c r="L15" i="3"/>
  <c r="P15" i="3"/>
  <c r="C15" i="3"/>
  <c r="D15" i="3"/>
  <c r="H15" i="3"/>
  <c r="F15" i="3"/>
  <c r="K15" i="3"/>
  <c r="E15" i="3"/>
  <c r="G15" i="3"/>
  <c r="B15" i="3"/>
  <c r="I15" i="3"/>
  <c r="J15" i="3"/>
  <c r="BU89" i="1"/>
  <c r="BU90" i="1" s="1"/>
  <c r="BU91" i="1" s="1"/>
  <c r="BU92" i="1" s="1"/>
  <c r="BU93" i="1" s="1"/>
  <c r="BU94" i="1" s="1"/>
  <c r="BU95" i="1" s="1"/>
  <c r="BU96" i="1" s="1"/>
  <c r="BU97" i="1" s="1"/>
  <c r="BU98" i="1" s="1"/>
  <c r="BU99" i="1" s="1"/>
  <c r="BU100" i="1" s="1"/>
  <c r="BU101" i="1" s="1"/>
  <c r="BU102" i="1" s="1"/>
  <c r="BG82" i="1"/>
  <c r="CH82" i="1" s="1"/>
  <c r="M50" i="3"/>
  <c r="C50" i="3"/>
  <c r="L50" i="3"/>
  <c r="H50" i="3"/>
  <c r="D50" i="3"/>
  <c r="P50" i="3"/>
  <c r="K50" i="3"/>
  <c r="G50" i="3"/>
  <c r="B50" i="3"/>
  <c r="F50" i="3"/>
  <c r="E50" i="3"/>
  <c r="I50" i="3"/>
  <c r="J50" i="3"/>
  <c r="M46" i="3"/>
  <c r="L46" i="3"/>
  <c r="H46" i="3"/>
  <c r="D46" i="3"/>
  <c r="C46" i="3"/>
  <c r="K46" i="3"/>
  <c r="G46" i="3"/>
  <c r="B46" i="3"/>
  <c r="P46" i="3"/>
  <c r="J46" i="3"/>
  <c r="I46" i="3"/>
  <c r="F46" i="3"/>
  <c r="E46" i="3"/>
  <c r="M42" i="3"/>
  <c r="H42" i="3"/>
  <c r="D42" i="3"/>
  <c r="P42" i="3"/>
  <c r="K42" i="3"/>
  <c r="G42" i="3"/>
  <c r="B42" i="3"/>
  <c r="L42" i="3"/>
  <c r="F42" i="3"/>
  <c r="E42" i="3"/>
  <c r="J42" i="3"/>
  <c r="C42" i="3"/>
  <c r="I42" i="3"/>
  <c r="M38" i="3"/>
  <c r="C38" i="3"/>
  <c r="L38" i="3"/>
  <c r="H38" i="3"/>
  <c r="D38" i="3"/>
  <c r="K38" i="3"/>
  <c r="G38" i="3"/>
  <c r="B38" i="3"/>
  <c r="J38" i="3"/>
  <c r="P38" i="3"/>
  <c r="F38" i="3"/>
  <c r="E38" i="3"/>
  <c r="I38" i="3"/>
  <c r="M34" i="3"/>
  <c r="C34" i="3"/>
  <c r="L34" i="3"/>
  <c r="H34" i="3"/>
  <c r="D34" i="3"/>
  <c r="P34" i="3"/>
  <c r="K34" i="3"/>
  <c r="G34" i="3"/>
  <c r="B34" i="3"/>
  <c r="F34" i="3"/>
  <c r="J34" i="3"/>
  <c r="I34" i="3"/>
  <c r="E34" i="3"/>
  <c r="M30" i="3"/>
  <c r="L30" i="3"/>
  <c r="H30" i="3"/>
  <c r="D30" i="3"/>
  <c r="K30" i="3"/>
  <c r="G30" i="3"/>
  <c r="B30" i="3"/>
  <c r="P30" i="3"/>
  <c r="J30" i="3"/>
  <c r="C30" i="3"/>
  <c r="E30" i="3"/>
  <c r="F30" i="3"/>
  <c r="I30" i="3"/>
  <c r="M26" i="3"/>
  <c r="C26" i="3"/>
  <c r="H26" i="3"/>
  <c r="D26" i="3"/>
  <c r="P26" i="3"/>
  <c r="L26" i="3"/>
  <c r="K26" i="3"/>
  <c r="G26" i="3"/>
  <c r="B26" i="3"/>
  <c r="F26" i="3"/>
  <c r="I26" i="3"/>
  <c r="E26" i="3"/>
  <c r="J26" i="3"/>
  <c r="M22" i="3"/>
  <c r="B22" i="3"/>
  <c r="G22" i="3"/>
  <c r="K22" i="3"/>
  <c r="H22" i="3"/>
  <c r="I22" i="3"/>
  <c r="P22" i="3"/>
  <c r="F22" i="3"/>
  <c r="C22" i="3"/>
  <c r="D22" i="3"/>
  <c r="J22" i="3"/>
  <c r="E22" i="3"/>
  <c r="L22" i="3"/>
  <c r="M18" i="3"/>
  <c r="L18" i="3"/>
  <c r="C18" i="3"/>
  <c r="H18" i="3"/>
  <c r="D18" i="3"/>
  <c r="P18" i="3"/>
  <c r="J18" i="3"/>
  <c r="E18" i="3"/>
  <c r="G18" i="3"/>
  <c r="F18" i="3"/>
  <c r="K18" i="3"/>
  <c r="B18" i="3"/>
  <c r="I18" i="3"/>
  <c r="M14" i="3"/>
  <c r="L14" i="3"/>
  <c r="B14" i="3"/>
  <c r="F14" i="3"/>
  <c r="E14" i="3"/>
  <c r="P14" i="3"/>
  <c r="I14" i="3"/>
  <c r="J14" i="3"/>
  <c r="D14" i="3"/>
  <c r="C14" i="3"/>
  <c r="K14" i="3"/>
  <c r="H14" i="3"/>
  <c r="G14" i="3"/>
  <c r="P20" i="3"/>
  <c r="M20" i="3"/>
  <c r="L20" i="3"/>
  <c r="C20" i="3"/>
  <c r="I20" i="3"/>
  <c r="E20" i="3"/>
  <c r="H20" i="3"/>
  <c r="K20" i="3"/>
  <c r="D20" i="3"/>
  <c r="J20" i="3"/>
  <c r="B20" i="3"/>
  <c r="G20" i="3"/>
  <c r="F20" i="3"/>
  <c r="L19" i="3"/>
  <c r="P19" i="3"/>
  <c r="C19" i="3"/>
  <c r="J19" i="3"/>
  <c r="F19" i="3"/>
  <c r="M19" i="3"/>
  <c r="H19" i="3"/>
  <c r="B19" i="3"/>
  <c r="K19" i="3"/>
  <c r="D19" i="3"/>
  <c r="I19" i="3"/>
  <c r="G19" i="3"/>
  <c r="E19" i="3"/>
  <c r="M49" i="3"/>
  <c r="P49" i="3"/>
  <c r="C49" i="3"/>
  <c r="L49" i="3"/>
  <c r="I49" i="3"/>
  <c r="E49" i="3"/>
  <c r="H49" i="3"/>
  <c r="D49" i="3"/>
  <c r="G49" i="3"/>
  <c r="B49" i="3"/>
  <c r="F49" i="3"/>
  <c r="K49" i="3"/>
  <c r="J49" i="3"/>
  <c r="M45" i="3"/>
  <c r="P45" i="3"/>
  <c r="C45" i="3"/>
  <c r="L45" i="3"/>
  <c r="I45" i="3"/>
  <c r="E45" i="3"/>
  <c r="H45" i="3"/>
  <c r="D45" i="3"/>
  <c r="K45" i="3"/>
  <c r="B45" i="3"/>
  <c r="G45" i="3"/>
  <c r="J45" i="3"/>
  <c r="F45" i="3"/>
  <c r="M41" i="3"/>
  <c r="P41" i="3"/>
  <c r="L41" i="3"/>
  <c r="I41" i="3"/>
  <c r="E41" i="3"/>
  <c r="H41" i="3"/>
  <c r="D41" i="3"/>
  <c r="C41" i="3"/>
  <c r="G41" i="3"/>
  <c r="K41" i="3"/>
  <c r="B41" i="3"/>
  <c r="J41" i="3"/>
  <c r="F41" i="3"/>
  <c r="M37" i="3"/>
  <c r="P37" i="3"/>
  <c r="C37" i="3"/>
  <c r="I37" i="3"/>
  <c r="E37" i="3"/>
  <c r="L37" i="3"/>
  <c r="H37" i="3"/>
  <c r="D37" i="3"/>
  <c r="K37" i="3"/>
  <c r="B37" i="3"/>
  <c r="F37" i="3"/>
  <c r="G37" i="3"/>
  <c r="J37" i="3"/>
  <c r="M33" i="3"/>
  <c r="P33" i="3"/>
  <c r="C33" i="3"/>
  <c r="I33" i="3"/>
  <c r="E33" i="3"/>
  <c r="H33" i="3"/>
  <c r="D33" i="3"/>
  <c r="G33" i="3"/>
  <c r="J33" i="3"/>
  <c r="K33" i="3"/>
  <c r="L33" i="3"/>
  <c r="F33" i="3"/>
  <c r="B33" i="3"/>
  <c r="M29" i="3"/>
  <c r="P29" i="3"/>
  <c r="C29" i="3"/>
  <c r="L29" i="3"/>
  <c r="I29" i="3"/>
  <c r="E29" i="3"/>
  <c r="H29" i="3"/>
  <c r="D29" i="3"/>
  <c r="K29" i="3"/>
  <c r="B29" i="3"/>
  <c r="J29" i="3"/>
  <c r="G29" i="3"/>
  <c r="F29" i="3"/>
  <c r="M25" i="3"/>
  <c r="P25" i="3"/>
  <c r="L25" i="3"/>
  <c r="I25" i="3"/>
  <c r="E25" i="3"/>
  <c r="C25" i="3"/>
  <c r="H25" i="3"/>
  <c r="D25" i="3"/>
  <c r="G25" i="3"/>
  <c r="F25" i="3"/>
  <c r="J25" i="3"/>
  <c r="B25" i="3"/>
  <c r="K25" i="3"/>
  <c r="M21" i="3"/>
  <c r="P21" i="3"/>
  <c r="H21" i="3"/>
  <c r="D21" i="3"/>
  <c r="K21" i="3"/>
  <c r="G21" i="3"/>
  <c r="B21" i="3"/>
  <c r="L21" i="3"/>
  <c r="C21" i="3"/>
  <c r="J21" i="3"/>
  <c r="I21" i="3"/>
  <c r="F21" i="3"/>
  <c r="E21" i="3"/>
  <c r="M17" i="3"/>
  <c r="P17" i="3"/>
  <c r="L17" i="3"/>
  <c r="I17" i="3"/>
  <c r="E17" i="3"/>
  <c r="C17" i="3"/>
  <c r="J17" i="3"/>
  <c r="D17" i="3"/>
  <c r="K17" i="3"/>
  <c r="H17" i="3"/>
  <c r="B17" i="3"/>
  <c r="G17" i="3"/>
  <c r="F17" i="3"/>
  <c r="M13" i="3"/>
  <c r="P13" i="3"/>
  <c r="L13" i="3"/>
  <c r="H13" i="3"/>
  <c r="K13" i="3"/>
  <c r="E13" i="3"/>
  <c r="B13" i="3"/>
  <c r="G13" i="3"/>
  <c r="F13" i="3"/>
  <c r="J13" i="3"/>
  <c r="I13" i="3"/>
  <c r="C13" i="3"/>
  <c r="D13" i="3"/>
  <c r="AD183" i="1" l="1"/>
  <c r="AF193" i="1"/>
  <c r="AH193" i="1" s="1"/>
  <c r="AJ193" i="1" s="1"/>
  <c r="AM193" i="1" s="1"/>
  <c r="AO193" i="1" s="1"/>
  <c r="AQ193" i="1" s="1"/>
  <c r="AS193" i="1" s="1"/>
  <c r="AV193" i="1" s="1"/>
  <c r="AX193" i="1" s="1"/>
  <c r="BU103" i="1"/>
  <c r="BU104" i="1" s="1"/>
  <c r="BU105" i="1" s="1"/>
  <c r="BU106" i="1" s="1"/>
  <c r="BU107" i="1" s="1"/>
  <c r="BU108" i="1" s="1"/>
  <c r="BU109" i="1" s="1"/>
  <c r="BU110" i="1" s="1"/>
  <c r="BU111" i="1" s="1"/>
  <c r="BU112" i="1" s="1"/>
  <c r="BU113" i="1" s="1"/>
  <c r="BU114" i="1" s="1"/>
  <c r="BU115" i="1" s="1"/>
  <c r="BU116" i="1" s="1"/>
  <c r="BG96" i="1"/>
  <c r="CH96" i="1" s="1"/>
  <c r="D75" i="1"/>
  <c r="A36" i="1"/>
  <c r="AI36" i="1"/>
  <c r="D61" i="1"/>
  <c r="CT36" i="1"/>
  <c r="B1" i="1"/>
  <c r="A7" i="1" s="1"/>
  <c r="D54" i="1"/>
  <c r="CT20" i="1"/>
  <c r="CG47" i="1" s="1"/>
  <c r="D112" i="1"/>
  <c r="D82" i="1"/>
  <c r="A29" i="1"/>
  <c r="CG48" i="1" l="1"/>
  <c r="CG49" i="1" s="1"/>
  <c r="CG50" i="1" s="1"/>
  <c r="CG51" i="1" s="1"/>
  <c r="CG52" i="1" s="1"/>
  <c r="CG53" i="1" s="1"/>
  <c r="CG54" i="1" s="1"/>
  <c r="CG55" i="1" s="1"/>
  <c r="CG56" i="1" s="1"/>
  <c r="CG57" i="1" s="1"/>
  <c r="CG58" i="1" s="1"/>
  <c r="CG59" i="1" s="1"/>
  <c r="CG60" i="1" s="1"/>
  <c r="CG61" i="1" s="1"/>
  <c r="CG62" i="1" s="1"/>
  <c r="CG63" i="1" s="1"/>
  <c r="CG64" i="1" s="1"/>
  <c r="CG65" i="1" s="1"/>
  <c r="CG66" i="1" s="1"/>
  <c r="CG67" i="1" s="1"/>
  <c r="CG68" i="1" s="1"/>
  <c r="CG69" i="1" s="1"/>
  <c r="CG70" i="1" s="1"/>
  <c r="CG71" i="1" s="1"/>
  <c r="CG72" i="1" s="1"/>
  <c r="CG73" i="1" s="1"/>
  <c r="CG74" i="1" s="1"/>
  <c r="CG75" i="1" s="1"/>
  <c r="CG76" i="1" s="1"/>
  <c r="CG77" i="1" s="1"/>
  <c r="CG78" i="1" s="1"/>
  <c r="CG79" i="1" s="1"/>
  <c r="CG80" i="1" s="1"/>
  <c r="CG81" i="1" s="1"/>
  <c r="CG82" i="1" s="1"/>
  <c r="CG83" i="1" s="1"/>
  <c r="CG84" i="1" s="1"/>
  <c r="CG85" i="1" s="1"/>
  <c r="CG86" i="1" s="1"/>
  <c r="CG87" i="1" s="1"/>
  <c r="CG88" i="1" s="1"/>
  <c r="CG89" i="1" s="1"/>
  <c r="CG90" i="1" s="1"/>
  <c r="CG91" i="1" s="1"/>
  <c r="CG92" i="1" s="1"/>
  <c r="CG93" i="1" s="1"/>
  <c r="CG94" i="1" s="1"/>
  <c r="CG95" i="1" s="1"/>
  <c r="CG96" i="1" s="1"/>
  <c r="CG97" i="1" s="1"/>
  <c r="CG98" i="1" s="1"/>
  <c r="CG99" i="1" s="1"/>
  <c r="CG100" i="1" s="1"/>
  <c r="CG101" i="1" s="1"/>
  <c r="CG102" i="1" s="1"/>
  <c r="CG103" i="1" s="1"/>
  <c r="CG104" i="1" s="1"/>
  <c r="CG105" i="1" s="1"/>
  <c r="CG106" i="1" s="1"/>
  <c r="CG107" i="1" s="1"/>
  <c r="CG108" i="1" s="1"/>
  <c r="CG109" i="1" s="1"/>
  <c r="CG110" i="1" s="1"/>
  <c r="CG111" i="1" s="1"/>
  <c r="CG112" i="1" s="1"/>
  <c r="CG113" i="1" s="1"/>
  <c r="CG114" i="1" s="1"/>
  <c r="CG115" i="1" s="1"/>
  <c r="CG116" i="1" s="1"/>
  <c r="CG117" i="1" s="1"/>
  <c r="CG118" i="1" s="1"/>
  <c r="CG119" i="1" s="1"/>
  <c r="CG120" i="1" s="1"/>
  <c r="CG121" i="1" s="1"/>
  <c r="CG122" i="1" s="1"/>
  <c r="CG123" i="1" s="1"/>
  <c r="CG124" i="1" s="1"/>
  <c r="CG125" i="1" s="1"/>
  <c r="CG126" i="1" s="1"/>
  <c r="CG127" i="1" s="1"/>
  <c r="CG128" i="1" s="1"/>
  <c r="CG129" i="1" s="1"/>
  <c r="CG130" i="1" s="1"/>
  <c r="CG131" i="1" s="1"/>
  <c r="CG132" i="1" s="1"/>
  <c r="CG133" i="1" s="1"/>
  <c r="CG134" i="1" s="1"/>
  <c r="CG135" i="1" s="1"/>
  <c r="CG136" i="1" s="1"/>
  <c r="CG137" i="1" s="1"/>
  <c r="CG138" i="1" s="1"/>
  <c r="CG139" i="1" s="1"/>
  <c r="CG140" i="1" s="1"/>
  <c r="CG141" i="1" s="1"/>
  <c r="CG142" i="1" s="1"/>
  <c r="CG143" i="1" s="1"/>
  <c r="CG144" i="1" s="1"/>
  <c r="CG145" i="1" s="1"/>
  <c r="CG146" i="1" s="1"/>
  <c r="CG147" i="1" s="1"/>
  <c r="CG148" i="1" s="1"/>
  <c r="CG149" i="1" s="1"/>
  <c r="CG150" i="1" s="1"/>
  <c r="CG151" i="1" s="1"/>
  <c r="CG152" i="1" s="1"/>
  <c r="CG153" i="1" s="1"/>
  <c r="CG154" i="1" s="1"/>
  <c r="CG155" i="1" s="1"/>
  <c r="CG156" i="1" s="1"/>
  <c r="CG157" i="1" s="1"/>
  <c r="CG158" i="1" s="1"/>
  <c r="CG159" i="1" s="1"/>
  <c r="CG160" i="1" s="1"/>
  <c r="CG161" i="1" s="1"/>
  <c r="CG162" i="1" s="1"/>
  <c r="CG163" i="1" s="1"/>
  <c r="CG164" i="1" s="1"/>
  <c r="CG165" i="1" s="1"/>
  <c r="CG166" i="1" s="1"/>
  <c r="CG167" i="1" s="1"/>
  <c r="CG168" i="1" s="1"/>
  <c r="CG169" i="1" s="1"/>
  <c r="CG170" i="1" s="1"/>
  <c r="CG171" i="1" s="1"/>
  <c r="CG172" i="1" s="1"/>
  <c r="CG173" i="1" s="1"/>
  <c r="CG174" i="1" s="1"/>
  <c r="CG175" i="1" s="1"/>
  <c r="CG176" i="1" s="1"/>
  <c r="CG177" i="1" s="1"/>
  <c r="CG178" i="1" s="1"/>
  <c r="CG179" i="1" s="1"/>
  <c r="CG180" i="1" s="1"/>
  <c r="CG181" i="1" s="1"/>
  <c r="CG182" i="1" s="1"/>
  <c r="CG183" i="1" s="1"/>
  <c r="CG184" i="1" s="1"/>
  <c r="CG185" i="1" s="1"/>
  <c r="CG186" i="1" s="1"/>
  <c r="CG187" i="1" s="1"/>
  <c r="CG188" i="1" s="1"/>
  <c r="CG189" i="1" s="1"/>
  <c r="CG190" i="1" s="1"/>
  <c r="CG191" i="1" s="1"/>
  <c r="CG192" i="1" s="1"/>
  <c r="CG193" i="1" s="1"/>
  <c r="CG194" i="1" s="1"/>
  <c r="CG195" i="1" s="1"/>
  <c r="CG196" i="1" s="1"/>
  <c r="CG197" i="1" s="1"/>
  <c r="CG198" i="1" s="1"/>
  <c r="CG199" i="1" s="1"/>
  <c r="CG200" i="1" s="1"/>
  <c r="CG201" i="1" s="1"/>
  <c r="CG202" i="1" s="1"/>
  <c r="CG203" i="1" s="1"/>
  <c r="CG204" i="1" s="1"/>
  <c r="CG205" i="1" s="1"/>
  <c r="CG206" i="1" s="1"/>
  <c r="CG207" i="1" s="1"/>
  <c r="CG208" i="1" s="1"/>
  <c r="CG209" i="1" s="1"/>
  <c r="CG210" i="1" s="1"/>
  <c r="CG211" i="1" s="1"/>
  <c r="CG212" i="1" s="1"/>
  <c r="CG213" i="1" s="1"/>
  <c r="CG214" i="1" s="1"/>
  <c r="CG215" i="1" s="1"/>
  <c r="CG216" i="1" s="1"/>
  <c r="CG217" i="1" s="1"/>
  <c r="CG218" i="1" s="1"/>
  <c r="CG46" i="1"/>
  <c r="CG45" i="1" s="1"/>
  <c r="CG44" i="1" s="1"/>
  <c r="CG43" i="1" s="1"/>
  <c r="CG42" i="1" s="1"/>
  <c r="CG41" i="1" s="1"/>
  <c r="BG219" i="1"/>
  <c r="D106" i="1"/>
  <c r="BU117" i="1"/>
  <c r="BU118" i="1" s="1"/>
  <c r="BU119" i="1" s="1"/>
  <c r="BU120" i="1" s="1"/>
  <c r="BU121" i="1" s="1"/>
  <c r="BU122" i="1" s="1"/>
  <c r="BU123" i="1" s="1"/>
  <c r="BU124" i="1" s="1"/>
  <c r="BU125" i="1" s="1"/>
  <c r="BU126" i="1" s="1"/>
  <c r="BU127" i="1" s="1"/>
  <c r="BU128" i="1" s="1"/>
  <c r="BU129" i="1" s="1"/>
  <c r="BU130" i="1" s="1"/>
  <c r="BG103" i="1"/>
  <c r="BG110" i="1"/>
  <c r="CH110" i="1" s="1"/>
  <c r="AF183" i="1"/>
  <c r="AI183" i="1" s="1"/>
  <c r="AK183" i="1" s="1"/>
  <c r="AM183" i="1" s="1"/>
  <c r="AO183" i="1" s="1"/>
  <c r="AR183" i="1" s="1"/>
  <c r="AT183" i="1" s="1"/>
  <c r="AV183" i="1" s="1"/>
  <c r="AX183" i="1" s="1"/>
  <c r="AD173" i="1"/>
  <c r="AD163" i="1" l="1"/>
  <c r="AF173" i="1"/>
  <c r="AH173" i="1" s="1"/>
  <c r="AJ173" i="1" s="1"/>
  <c r="AM173" i="1" s="1"/>
  <c r="AO173" i="1" s="1"/>
  <c r="AQ173" i="1" s="1"/>
  <c r="AS173" i="1" s="1"/>
  <c r="AV173" i="1" s="1"/>
  <c r="AX173" i="1" s="1"/>
  <c r="BG124" i="1"/>
  <c r="CH124" i="1" s="1"/>
  <c r="BU131" i="1"/>
  <c r="BU132" i="1" s="1"/>
  <c r="BU133" i="1" s="1"/>
  <c r="BU134" i="1" s="1"/>
  <c r="BU135" i="1" s="1"/>
  <c r="BU136" i="1" s="1"/>
  <c r="BU137" i="1" s="1"/>
  <c r="BU138" i="1" s="1"/>
  <c r="BU139" i="1" s="1"/>
  <c r="BU140" i="1" s="1"/>
  <c r="BU141" i="1" s="1"/>
  <c r="BU142" i="1" s="1"/>
  <c r="BU143" i="1" s="1"/>
  <c r="BU144" i="1" s="1"/>
  <c r="BG117" i="1"/>
  <c r="BU145" i="1" l="1"/>
  <c r="BU146" i="1" s="1"/>
  <c r="BU147" i="1" s="1"/>
  <c r="BU148" i="1" s="1"/>
  <c r="BU149" i="1" s="1"/>
  <c r="BU150" i="1" s="1"/>
  <c r="BU151" i="1" s="1"/>
  <c r="BU152" i="1" s="1"/>
  <c r="BU153" i="1" s="1"/>
  <c r="BU154" i="1" s="1"/>
  <c r="BU155" i="1" s="1"/>
  <c r="BU156" i="1" s="1"/>
  <c r="BU157" i="1" s="1"/>
  <c r="BU158" i="1" s="1"/>
  <c r="BG138" i="1"/>
  <c r="CH138" i="1" s="1"/>
  <c r="BG131" i="1"/>
  <c r="EX203" i="1"/>
  <c r="AF163" i="1"/>
  <c r="AI163" i="1" s="1"/>
  <c r="AK163" i="1" s="1"/>
  <c r="AM163" i="1" s="1"/>
  <c r="AO163" i="1" s="1"/>
  <c r="AR163" i="1" s="1"/>
  <c r="AT163" i="1" s="1"/>
  <c r="AV163" i="1" s="1"/>
  <c r="AX163" i="1" s="1"/>
  <c r="EV203" i="1" l="1"/>
  <c r="ET203" i="1" s="1"/>
  <c r="ER203" i="1" s="1"/>
  <c r="EO203" i="1" s="1"/>
  <c r="EM203" i="1" s="1"/>
  <c r="EK203" i="1" s="1"/>
  <c r="EI203" i="1" s="1"/>
  <c r="EF203" i="1" s="1"/>
  <c r="ED203" i="1" s="1"/>
  <c r="EX193" i="1"/>
  <c r="BG152" i="1"/>
  <c r="CH152" i="1" s="1"/>
  <c r="BG145" i="1"/>
  <c r="BU159" i="1"/>
  <c r="BU160" i="1" s="1"/>
  <c r="BU161" i="1" s="1"/>
  <c r="BU162" i="1" s="1"/>
  <c r="BU163" i="1" s="1"/>
  <c r="BU164" i="1" s="1"/>
  <c r="BU165" i="1" s="1"/>
  <c r="BU166" i="1" s="1"/>
  <c r="BU167" i="1" s="1"/>
  <c r="BU168" i="1" s="1"/>
  <c r="BU169" i="1" s="1"/>
  <c r="BU170" i="1" s="1"/>
  <c r="BU171" i="1" s="1"/>
  <c r="BU172" i="1" s="1"/>
  <c r="EV193" i="1" l="1"/>
  <c r="ES193" i="1" s="1"/>
  <c r="EQ193" i="1" s="1"/>
  <c r="EO193" i="1" s="1"/>
  <c r="EM193" i="1" s="1"/>
  <c r="EJ193" i="1" s="1"/>
  <c r="EH193" i="1" s="1"/>
  <c r="EF193" i="1" s="1"/>
  <c r="ED193" i="1" s="1"/>
  <c r="EX183" i="1"/>
  <c r="BU173" i="1"/>
  <c r="BU174" i="1" s="1"/>
  <c r="BU175" i="1" s="1"/>
  <c r="BU176" i="1" s="1"/>
  <c r="BU177" i="1" s="1"/>
  <c r="BU178" i="1" s="1"/>
  <c r="BU179" i="1" s="1"/>
  <c r="BU180" i="1" s="1"/>
  <c r="BU181" i="1" s="1"/>
  <c r="BU182" i="1" s="1"/>
  <c r="BU183" i="1" s="1"/>
  <c r="BU184" i="1" s="1"/>
  <c r="BU185" i="1" s="1"/>
  <c r="BU186" i="1" s="1"/>
  <c r="BG166" i="1"/>
  <c r="CH166" i="1" s="1"/>
  <c r="BG159" i="1"/>
  <c r="BG180" i="1" l="1"/>
  <c r="CH180" i="1" s="1"/>
  <c r="BU187" i="1"/>
  <c r="BU188" i="1" s="1"/>
  <c r="BU189" i="1" s="1"/>
  <c r="BU190" i="1" s="1"/>
  <c r="BU191" i="1" s="1"/>
  <c r="BU192" i="1" s="1"/>
  <c r="BU193" i="1" s="1"/>
  <c r="BU194" i="1" s="1"/>
  <c r="BU195" i="1" s="1"/>
  <c r="BU196" i="1" s="1"/>
  <c r="BU197" i="1" s="1"/>
  <c r="BU198" i="1" s="1"/>
  <c r="BU199" i="1" s="1"/>
  <c r="BU200" i="1" s="1"/>
  <c r="BG173" i="1"/>
  <c r="EX173" i="1"/>
  <c r="EV183" i="1"/>
  <c r="ET183" i="1" s="1"/>
  <c r="ER183" i="1" s="1"/>
  <c r="EO183" i="1" s="1"/>
  <c r="EM183" i="1" s="1"/>
  <c r="EK183" i="1" s="1"/>
  <c r="EI183" i="1" s="1"/>
  <c r="EF183" i="1" s="1"/>
  <c r="ED183" i="1" s="1"/>
  <c r="EX163" i="1" l="1"/>
  <c r="EV173" i="1"/>
  <c r="ES173" i="1" s="1"/>
  <c r="EQ173" i="1" s="1"/>
  <c r="EO173" i="1" s="1"/>
  <c r="EM173" i="1" s="1"/>
  <c r="EJ173" i="1" s="1"/>
  <c r="EH173" i="1" s="1"/>
  <c r="EF173" i="1" s="1"/>
  <c r="ED173" i="1" s="1"/>
  <c r="BU201" i="1"/>
  <c r="BU202" i="1" s="1"/>
  <c r="BU203" i="1" s="1"/>
  <c r="BU204" i="1" s="1"/>
  <c r="BU205" i="1" s="1"/>
  <c r="BU206" i="1" s="1"/>
  <c r="BU207" i="1" s="1"/>
  <c r="BU208" i="1" s="1"/>
  <c r="BU209" i="1" s="1"/>
  <c r="BU210" i="1" s="1"/>
  <c r="BU211" i="1" s="1"/>
  <c r="BU212" i="1" s="1"/>
  <c r="BU213" i="1" s="1"/>
  <c r="BU214" i="1" s="1"/>
  <c r="BG187" i="1"/>
  <c r="BG194" i="1"/>
  <c r="CH194" i="1" s="1"/>
  <c r="BU215" i="1" l="1"/>
  <c r="BU216" i="1" s="1"/>
  <c r="BU217" i="1" s="1"/>
  <c r="BU218" i="1" s="1"/>
  <c r="BG208" i="1"/>
  <c r="CH208" i="1" s="1"/>
  <c r="BG201" i="1"/>
  <c r="EV163" i="1"/>
  <c r="ET163" i="1" s="1"/>
  <c r="ER163" i="1" s="1"/>
  <c r="EO163" i="1" s="1"/>
  <c r="EM163" i="1" s="1"/>
  <c r="EK163" i="1" s="1"/>
  <c r="EI163" i="1" s="1"/>
  <c r="EF163" i="1" s="1"/>
  <c r="ED163" i="1" s="1"/>
  <c r="DX203" i="1"/>
  <c r="DV203" i="1" l="1"/>
  <c r="DS203" i="1" s="1"/>
  <c r="DQ203" i="1" s="1"/>
  <c r="DO203" i="1" s="1"/>
  <c r="DM203" i="1" s="1"/>
  <c r="DJ203" i="1" s="1"/>
  <c r="DH203" i="1" s="1"/>
  <c r="DF203" i="1" s="1"/>
  <c r="DD203" i="1" s="1"/>
  <c r="DX193" i="1"/>
  <c r="DX183" i="1" l="1"/>
  <c r="DV193" i="1"/>
  <c r="DT193" i="1" s="1"/>
  <c r="DR193" i="1" s="1"/>
  <c r="DO193" i="1" s="1"/>
  <c r="DM193" i="1" s="1"/>
  <c r="DK193" i="1" s="1"/>
  <c r="DI193" i="1" s="1"/>
  <c r="DF193" i="1" s="1"/>
  <c r="DD193" i="1" s="1"/>
  <c r="DX173" i="1" l="1"/>
  <c r="DV183" i="1"/>
  <c r="DS183" i="1" s="1"/>
  <c r="DQ183" i="1" s="1"/>
  <c r="DO183" i="1" s="1"/>
  <c r="DM183" i="1" s="1"/>
  <c r="DJ183" i="1" s="1"/>
  <c r="DH183" i="1" s="1"/>
  <c r="DF183" i="1" s="1"/>
  <c r="DD183" i="1" s="1"/>
  <c r="DX163" i="1" l="1"/>
  <c r="DV173" i="1"/>
  <c r="DT173" i="1" s="1"/>
  <c r="DR173" i="1" s="1"/>
  <c r="DO173" i="1" s="1"/>
  <c r="DM173" i="1" s="1"/>
  <c r="DK173" i="1" s="1"/>
  <c r="DI173" i="1" s="1"/>
  <c r="DF173" i="1" s="1"/>
  <c r="DD173" i="1" s="1"/>
  <c r="DV163" i="1" l="1"/>
  <c r="DS163" i="1" s="1"/>
  <c r="DQ163" i="1" s="1"/>
  <c r="DO163" i="1" s="1"/>
  <c r="DM163" i="1" s="1"/>
  <c r="DJ163" i="1" s="1"/>
  <c r="DH163" i="1" s="1"/>
  <c r="DF163" i="1" s="1"/>
  <c r="DD163" i="1" s="1"/>
  <c r="EX147" i="1"/>
  <c r="EV147" i="1" l="1"/>
  <c r="ET147" i="1" s="1"/>
  <c r="ER147" i="1" s="1"/>
  <c r="EO147" i="1" s="1"/>
  <c r="EM147" i="1" s="1"/>
  <c r="EK147" i="1" s="1"/>
  <c r="EI147" i="1" s="1"/>
  <c r="EF147" i="1" s="1"/>
  <c r="ED147" i="1" s="1"/>
  <c r="EX137" i="1"/>
  <c r="EX127" i="1" l="1"/>
  <c r="EV137" i="1"/>
  <c r="ES137" i="1" s="1"/>
  <c r="EQ137" i="1" s="1"/>
  <c r="EO137" i="1" s="1"/>
  <c r="EM137" i="1" s="1"/>
  <c r="EJ137" i="1" s="1"/>
  <c r="EH137" i="1" s="1"/>
  <c r="EF137" i="1" s="1"/>
  <c r="ED137" i="1" s="1"/>
  <c r="EV127" i="1" l="1"/>
  <c r="ET127" i="1" s="1"/>
  <c r="ER127" i="1" s="1"/>
  <c r="EO127" i="1" s="1"/>
  <c r="EM127" i="1" s="1"/>
  <c r="EK127" i="1" s="1"/>
  <c r="EI127" i="1" s="1"/>
  <c r="EF127" i="1" s="1"/>
  <c r="ED127" i="1" s="1"/>
  <c r="EX117" i="1"/>
  <c r="EX107" i="1" l="1"/>
  <c r="EV117" i="1"/>
  <c r="ES117" i="1" s="1"/>
  <c r="EQ117" i="1" s="1"/>
  <c r="EO117" i="1" s="1"/>
  <c r="EM117" i="1" s="1"/>
  <c r="EJ117" i="1" s="1"/>
  <c r="EH117" i="1" s="1"/>
  <c r="EF117" i="1" s="1"/>
  <c r="ED117" i="1" s="1"/>
  <c r="EV107" i="1" l="1"/>
  <c r="ET107" i="1" s="1"/>
  <c r="ER107" i="1" s="1"/>
  <c r="EO107" i="1" s="1"/>
  <c r="EM107" i="1" s="1"/>
  <c r="EK107" i="1" s="1"/>
  <c r="EI107" i="1" s="1"/>
  <c r="EF107" i="1" s="1"/>
  <c r="ED107" i="1" s="1"/>
  <c r="DX147" i="1"/>
  <c r="DX137" i="1" l="1"/>
  <c r="DV147" i="1"/>
  <c r="DS147" i="1" s="1"/>
  <c r="DQ147" i="1" s="1"/>
  <c r="DO147" i="1" s="1"/>
  <c r="DM147" i="1" s="1"/>
  <c r="DJ147" i="1" s="1"/>
  <c r="DH147" i="1" s="1"/>
  <c r="DF147" i="1" s="1"/>
  <c r="DD147" i="1" s="1"/>
  <c r="DV137" i="1" l="1"/>
  <c r="DT137" i="1" s="1"/>
  <c r="DR137" i="1" s="1"/>
  <c r="DO137" i="1" s="1"/>
  <c r="DM137" i="1" s="1"/>
  <c r="DK137" i="1" s="1"/>
  <c r="DI137" i="1" s="1"/>
  <c r="DF137" i="1" s="1"/>
  <c r="DD137" i="1" s="1"/>
  <c r="DX127" i="1"/>
  <c r="DV127" i="1" l="1"/>
  <c r="DS127" i="1" s="1"/>
  <c r="DQ127" i="1" s="1"/>
  <c r="DO127" i="1" s="1"/>
  <c r="DM127" i="1" s="1"/>
  <c r="DJ127" i="1" s="1"/>
  <c r="DH127" i="1" s="1"/>
  <c r="DF127" i="1" s="1"/>
  <c r="DD127" i="1" s="1"/>
  <c r="DX117" i="1"/>
  <c r="DX107" i="1" l="1"/>
  <c r="DV107" i="1" s="1"/>
  <c r="DS107" i="1" s="1"/>
  <c r="DQ107" i="1" s="1"/>
  <c r="DO107" i="1" s="1"/>
  <c r="DM107" i="1" s="1"/>
  <c r="DJ107" i="1" s="1"/>
  <c r="DH107" i="1" s="1"/>
  <c r="DF107" i="1" s="1"/>
  <c r="DD107" i="1" s="1"/>
  <c r="DV117" i="1"/>
  <c r="DT117" i="1" s="1"/>
  <c r="DR117" i="1" s="1"/>
  <c r="DO117" i="1" s="1"/>
  <c r="DM117" i="1" s="1"/>
  <c r="DK117" i="1" s="1"/>
  <c r="DI117" i="1" s="1"/>
  <c r="DF117" i="1" s="1"/>
  <c r="DD117" i="1" s="1"/>
</calcChain>
</file>

<file path=xl/sharedStrings.xml><?xml version="1.0" encoding="utf-8"?>
<sst xmlns="http://schemas.openxmlformats.org/spreadsheetml/2006/main" count="75" uniqueCount="47">
  <si>
    <t>Days</t>
    <phoneticPr fontId="1"/>
  </si>
  <si>
    <t>Meters</t>
    <phoneticPr fontId="1"/>
  </si>
  <si>
    <t>Goal =</t>
    <phoneticPr fontId="1"/>
  </si>
  <si>
    <t>incident free days</t>
    <phoneticPr fontId="1"/>
  </si>
  <si>
    <t>Accumulated Safety</t>
    <phoneticPr fontId="1"/>
  </si>
  <si>
    <t>・</t>
    <phoneticPr fontId="1"/>
  </si>
  <si>
    <t>Target Completion Date:</t>
    <phoneticPr fontId="1"/>
  </si>
  <si>
    <t>Start Date:</t>
    <phoneticPr fontId="1"/>
  </si>
  <si>
    <t>Well Name</t>
    <phoneticPr fontId="1"/>
  </si>
  <si>
    <t>Total No.
Of
Gusher</t>
    <phoneticPr fontId="1"/>
  </si>
  <si>
    <t>Accumulated
Meter</t>
    <phoneticPr fontId="1"/>
  </si>
  <si>
    <t>Target
Completion
Date</t>
    <phoneticPr fontId="1"/>
  </si>
  <si>
    <t>Start
Date</t>
    <phoneticPr fontId="1"/>
  </si>
  <si>
    <t>Accumulated
Safety Incident
Free Days</t>
    <phoneticPr fontId="1"/>
  </si>
  <si>
    <t>Today</t>
    <phoneticPr fontId="1"/>
  </si>
  <si>
    <t>No.</t>
    <phoneticPr fontId="1"/>
  </si>
  <si>
    <t>days</t>
    <phoneticPr fontId="1"/>
  </si>
  <si>
    <t>meter</t>
    <phoneticPr fontId="1"/>
  </si>
  <si>
    <t>Rank
Row</t>
    <phoneticPr fontId="1"/>
  </si>
  <si>
    <t>Accumulated Meter Ranking</t>
    <phoneticPr fontId="1"/>
  </si>
  <si>
    <t>Abandon List</t>
    <phoneticPr fontId="1"/>
  </si>
  <si>
    <t>Ranking</t>
    <phoneticPr fontId="1"/>
  </si>
  <si>
    <t>YY/MM/DD    hh:mm</t>
  </si>
  <si>
    <t>YY/MM/DD    hh:mm</t>
    <phoneticPr fontId="1"/>
  </si>
  <si>
    <t>Stop Date</t>
    <phoneticPr fontId="1"/>
  </si>
  <si>
    <t>▼</t>
    <phoneticPr fontId="1"/>
  </si>
  <si>
    <t>▲</t>
    <phoneticPr fontId="1"/>
  </si>
  <si>
    <t>〓</t>
    <phoneticPr fontId="1"/>
  </si>
  <si>
    <t>▼</t>
  </si>
  <si>
    <t>Total No.
Of
Abandon</t>
    <phoneticPr fontId="1"/>
  </si>
  <si>
    <t>Initial Start
Date</t>
  </si>
  <si>
    <t>Initial Start
Date</t>
    <phoneticPr fontId="1"/>
  </si>
  <si>
    <t>84</t>
  </si>
  <si>
    <t>Drilling for Safety</t>
    <phoneticPr fontId="1"/>
  </si>
  <si>
    <t>What
happened!!</t>
    <phoneticPr fontId="1"/>
  </si>
  <si>
    <t>▼</t>
    <phoneticPr fontId="1"/>
  </si>
  <si>
    <t>〓</t>
    <phoneticPr fontId="1"/>
  </si>
  <si>
    <t>▲</t>
    <phoneticPr fontId="1"/>
  </si>
  <si>
    <t>Deepwater Horizon</t>
    <phoneticPr fontId="1"/>
  </si>
  <si>
    <t>東シナ海油田</t>
    <rPh sb="0" eb="4">
      <t>ヒガシシナカイ</t>
    </rPh>
    <rPh sb="4" eb="5">
      <t>アブラ</t>
    </rPh>
    <rPh sb="5" eb="6">
      <t>デン</t>
    </rPh>
    <phoneticPr fontId="1"/>
  </si>
  <si>
    <t>What
happened!!</t>
    <phoneticPr fontId="1"/>
  </si>
  <si>
    <t>Blowout</t>
    <phoneticPr fontId="1"/>
  </si>
  <si>
    <t>What
happened!!</t>
    <phoneticPr fontId="1"/>
  </si>
  <si>
    <t>Deepwater Horizon</t>
  </si>
  <si>
    <t>Blowout</t>
  </si>
  <si>
    <r>
      <t>All Rights Reserved</t>
    </r>
    <r>
      <rPr>
        <sz val="14"/>
        <rFont val="Arial"/>
        <family val="2"/>
      </rPr>
      <t xml:space="preserve"> </t>
    </r>
    <r>
      <rPr>
        <b/>
        <i/>
        <sz val="14"/>
        <color indexed="12"/>
        <rFont val="Times New Roman"/>
        <family val="1"/>
      </rPr>
      <t>xls-hashimoto</t>
    </r>
    <r>
      <rPr>
        <sz val="14"/>
        <rFont val="Arial"/>
        <family val="2"/>
      </rPr>
      <t xml:space="preserve"> </t>
    </r>
    <r>
      <rPr>
        <sz val="11"/>
        <rFont val="Arial"/>
        <family val="2"/>
      </rPr>
      <t>2011</t>
    </r>
    <phoneticPr fontId="1"/>
  </si>
  <si>
    <t xml:space="preserve">     1 東シナ海油田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</si>
</sst>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77" formatCode="d"/>
    <numFmt numFmtId="179" formatCode="#,##0&quot;m&quot;"/>
    <numFmt numFmtId="185" formatCode="yy/m/d\ ddd"/>
    <numFmt numFmtId="188" formatCode="&quot;Start  &quot;yy/m/d\ ddd"/>
    <numFmt numFmtId="194" formatCode="#,##0_ "/>
    <numFmt numFmtId="195" formatCode="yyyy/m/d\ ddd"/>
    <numFmt numFmtId="196" formatCode="#,##0&quot;days &quot;"/>
    <numFmt numFmtId="197" formatCode="&quot;Today : &quot;yy/m/d\ ddd\ h:mm"/>
    <numFmt numFmtId="200" formatCode="&quot;・&quot;#,##0_ "/>
    <numFmt numFmtId="202" formatCode="0_ "/>
    <numFmt numFmtId="203" formatCode="&quot;Total No. of Gusher : &quot;#,##0"/>
    <numFmt numFmtId="204" formatCode="&quot;Accumulated Meter : &quot;#,##0"/>
    <numFmt numFmtId="205" formatCode="&quot;Incident Free Days : &quot;#,##0"/>
    <numFmt numFmtId="206" formatCode="yy/m/d\ ddd\ h:mm"/>
    <numFmt numFmtId="208" formatCode="#,##0&quot; Safety&quot;"/>
    <numFmt numFmtId="209" formatCode="#,##0&quot; meters&quot;"/>
    <numFmt numFmtId="211" formatCode="&quot;Total No. of Abandon : &quot;#,##0"/>
    <numFmt numFmtId="212" formatCode="\'yy/mm/dd\ ddd\ h:mm"/>
  </numFmts>
  <fonts count="4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6"/>
      <color indexed="51"/>
      <name val="Arial"/>
      <family val="2"/>
    </font>
    <font>
      <sz val="6"/>
      <color indexed="53"/>
      <name val="Arial"/>
      <family val="2"/>
    </font>
    <font>
      <sz val="6"/>
      <color indexed="52"/>
      <name val="Arial"/>
      <family val="2"/>
    </font>
    <font>
      <sz val="6"/>
      <color indexed="63"/>
      <name val="Arial"/>
      <family val="2"/>
    </font>
    <font>
      <b/>
      <sz val="8"/>
      <name val="Arial"/>
      <family val="2"/>
    </font>
    <font>
      <b/>
      <i/>
      <sz val="28"/>
      <color indexed="63"/>
      <name val="Arial"/>
      <family val="2"/>
    </font>
    <font>
      <b/>
      <sz val="22"/>
      <name val="Arial"/>
      <family val="2"/>
    </font>
    <font>
      <b/>
      <sz val="26"/>
      <color indexed="18"/>
      <name val="Arial"/>
      <family val="2"/>
    </font>
    <font>
      <b/>
      <sz val="22"/>
      <color indexed="12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22"/>
      <name val="ＭＳ Ｐゴシック"/>
      <family val="3"/>
      <charset val="128"/>
    </font>
    <font>
      <b/>
      <sz val="24"/>
      <color indexed="18"/>
      <name val="Arial"/>
      <family val="2"/>
    </font>
    <font>
      <sz val="6"/>
      <color indexed="42"/>
      <name val="Arial"/>
      <family val="2"/>
    </font>
    <font>
      <sz val="6"/>
      <color indexed="41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sz val="24"/>
      <color indexed="12"/>
      <name val="Arial"/>
      <family val="2"/>
    </font>
    <font>
      <sz val="200"/>
      <color indexed="41"/>
      <name val="Arial"/>
      <family val="2"/>
    </font>
    <font>
      <b/>
      <sz val="22"/>
      <color indexed="51"/>
      <name val="Arial"/>
      <family val="2"/>
    </font>
    <font>
      <sz val="22"/>
      <color indexed="51"/>
      <name val="ＭＳ Ｐゴシック"/>
      <family val="3"/>
      <charset val="128"/>
    </font>
    <font>
      <sz val="22"/>
      <color indexed="51"/>
      <name val="Arial"/>
      <family val="2"/>
    </font>
    <font>
      <sz val="14"/>
      <name val="Arial"/>
      <family val="2"/>
    </font>
    <font>
      <sz val="18"/>
      <color indexed="52"/>
      <name val="Arial"/>
      <family val="2"/>
    </font>
    <font>
      <sz val="18"/>
      <color indexed="52"/>
      <name val="ＭＳ Ｐゴシック"/>
      <family val="3"/>
      <charset val="128"/>
    </font>
    <font>
      <sz val="11"/>
      <color indexed="53"/>
      <name val="Arial"/>
      <family val="2"/>
    </font>
    <font>
      <sz val="11"/>
      <color indexed="52"/>
      <name val="Arial"/>
      <family val="2"/>
    </font>
    <font>
      <sz val="11"/>
      <color indexed="9"/>
      <name val="Arial"/>
      <family val="2"/>
    </font>
    <font>
      <sz val="72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6"/>
      <color indexed="10"/>
      <name val="Arial"/>
      <family val="2"/>
    </font>
    <font>
      <sz val="9"/>
      <color indexed="9"/>
      <name val="Arial"/>
      <family val="2"/>
    </font>
    <font>
      <sz val="6"/>
      <name val="ＭＳ ゴシック"/>
      <family val="3"/>
      <charset val="128"/>
    </font>
    <font>
      <sz val="6"/>
      <name val="Arial"/>
      <family val="2"/>
    </font>
    <font>
      <sz val="16"/>
      <name val="ＭＳ Ｐゴシック"/>
      <family val="3"/>
      <charset val="128"/>
    </font>
    <font>
      <sz val="11"/>
      <color indexed="10"/>
      <name val="Arial"/>
      <family val="2"/>
    </font>
    <font>
      <b/>
      <sz val="18"/>
      <color indexed="18"/>
      <name val="Arial"/>
      <family val="2"/>
    </font>
    <font>
      <b/>
      <i/>
      <sz val="14"/>
      <color indexed="12"/>
      <name val="Times New Roman"/>
      <family val="1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 style="mediumDashDotDot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DashDotDot">
        <color indexed="64"/>
      </left>
      <right/>
      <top/>
      <bottom/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thin">
        <color indexed="64"/>
      </bottom>
      <diagonal/>
    </border>
    <border>
      <left style="thick">
        <color indexed="52"/>
      </left>
      <right/>
      <top style="thick">
        <color indexed="52"/>
      </top>
      <bottom/>
      <diagonal/>
    </border>
    <border>
      <left/>
      <right/>
      <top style="thick">
        <color indexed="52"/>
      </top>
      <bottom/>
      <diagonal/>
    </border>
    <border>
      <left/>
      <right style="thick">
        <color indexed="52"/>
      </right>
      <top style="thick">
        <color indexed="52"/>
      </top>
      <bottom/>
      <diagonal/>
    </border>
    <border>
      <left style="thick">
        <color indexed="52"/>
      </left>
      <right/>
      <top/>
      <bottom/>
      <diagonal/>
    </border>
    <border>
      <left/>
      <right style="thick">
        <color indexed="52"/>
      </right>
      <top/>
      <bottom/>
      <diagonal/>
    </border>
    <border>
      <left style="thick">
        <color indexed="52"/>
      </left>
      <right/>
      <top/>
      <bottom style="thick">
        <color indexed="52"/>
      </bottom>
      <diagonal/>
    </border>
    <border>
      <left/>
      <right/>
      <top/>
      <bottom style="thick">
        <color indexed="52"/>
      </bottom>
      <diagonal/>
    </border>
    <border>
      <left/>
      <right style="thick">
        <color indexed="52"/>
      </right>
      <top/>
      <bottom style="thick">
        <color indexed="52"/>
      </bottom>
      <diagonal/>
    </border>
    <border>
      <left style="medium">
        <color indexed="52"/>
      </left>
      <right/>
      <top/>
      <bottom/>
      <diagonal/>
    </border>
    <border>
      <left/>
      <right style="medium">
        <color indexed="52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DashDotDot">
        <color indexed="64"/>
      </right>
      <top/>
      <bottom style="thin">
        <color indexed="64"/>
      </bottom>
      <diagonal/>
    </border>
    <border>
      <left style="medium">
        <color indexed="23"/>
      </left>
      <right/>
      <top style="medium">
        <color indexed="23"/>
      </top>
      <bottom style="thick">
        <color indexed="23"/>
      </bottom>
      <diagonal/>
    </border>
    <border>
      <left/>
      <right/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 style="medium">
        <color indexed="52"/>
      </left>
      <right/>
      <top/>
      <bottom style="medium">
        <color indexed="52"/>
      </bottom>
      <diagonal/>
    </border>
    <border>
      <left/>
      <right/>
      <top/>
      <bottom style="medium">
        <color indexed="52"/>
      </bottom>
      <diagonal/>
    </border>
    <border>
      <left/>
      <right style="medium">
        <color indexed="52"/>
      </right>
      <top/>
      <bottom style="medium">
        <color indexed="52"/>
      </bottom>
      <diagonal/>
    </border>
    <border>
      <left style="medium">
        <color indexed="52"/>
      </left>
      <right/>
      <top style="medium">
        <color indexed="52"/>
      </top>
      <bottom/>
      <diagonal/>
    </border>
    <border>
      <left/>
      <right/>
      <top style="medium">
        <color indexed="52"/>
      </top>
      <bottom/>
      <diagonal/>
    </border>
    <border>
      <left/>
      <right style="medium">
        <color indexed="52"/>
      </right>
      <top style="medium">
        <color indexed="52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0" xfId="0" applyFont="1"/>
    <xf numFmtId="0" fontId="7" fillId="0" borderId="0" xfId="0" applyFont="1" applyAlignment="1" applyProtection="1">
      <protection hidden="1"/>
    </xf>
    <xf numFmtId="0" fontId="2" fillId="0" borderId="1" xfId="0" applyFont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2" fillId="2" borderId="0" xfId="0" applyFont="1" applyFill="1" applyProtection="1">
      <protection hidden="1"/>
    </xf>
    <xf numFmtId="0" fontId="2" fillId="3" borderId="2" xfId="0" applyFont="1" applyFill="1" applyBorder="1" applyProtection="1">
      <protection hidden="1"/>
    </xf>
    <xf numFmtId="0" fontId="2" fillId="3" borderId="1" xfId="0" applyFont="1" applyFill="1" applyBorder="1" applyProtection="1">
      <protection hidden="1"/>
    </xf>
    <xf numFmtId="0" fontId="2" fillId="3" borderId="3" xfId="0" applyFont="1" applyFill="1" applyBorder="1" applyProtection="1">
      <protection hidden="1"/>
    </xf>
    <xf numFmtId="0" fontId="2" fillId="3" borderId="4" xfId="0" applyFont="1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2" fillId="3" borderId="5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4" borderId="6" xfId="0" applyFont="1" applyFill="1" applyBorder="1" applyProtection="1">
      <protection hidden="1"/>
    </xf>
    <xf numFmtId="0" fontId="2" fillId="4" borderId="7" xfId="0" applyFont="1" applyFill="1" applyBorder="1" applyProtection="1">
      <protection hidden="1"/>
    </xf>
    <xf numFmtId="177" fontId="17" fillId="2" borderId="0" xfId="0" applyNumberFormat="1" applyFont="1" applyFill="1" applyBorder="1" applyProtection="1">
      <protection hidden="1"/>
    </xf>
    <xf numFmtId="0" fontId="2" fillId="5" borderId="0" xfId="0" applyFont="1" applyFill="1" applyBorder="1" applyProtection="1">
      <protection hidden="1"/>
    </xf>
    <xf numFmtId="0" fontId="2" fillId="4" borderId="8" xfId="0" applyFont="1" applyFill="1" applyBorder="1" applyProtection="1">
      <protection hidden="1"/>
    </xf>
    <xf numFmtId="0" fontId="2" fillId="5" borderId="9" xfId="0" applyFont="1" applyFill="1" applyBorder="1" applyProtection="1">
      <protection hidden="1"/>
    </xf>
    <xf numFmtId="0" fontId="2" fillId="6" borderId="1" xfId="0" applyFont="1" applyFill="1" applyBorder="1" applyProtection="1">
      <protection hidden="1"/>
    </xf>
    <xf numFmtId="0" fontId="3" fillId="6" borderId="10" xfId="0" applyFont="1" applyFill="1" applyBorder="1" applyProtection="1">
      <protection hidden="1"/>
    </xf>
    <xf numFmtId="0" fontId="2" fillId="6" borderId="11" xfId="0" applyFont="1" applyFill="1" applyBorder="1" applyProtection="1">
      <protection hidden="1"/>
    </xf>
    <xf numFmtId="0" fontId="2" fillId="6" borderId="12" xfId="0" applyFont="1" applyFill="1" applyBorder="1" applyProtection="1">
      <protection hidden="1"/>
    </xf>
    <xf numFmtId="177" fontId="3" fillId="6" borderId="11" xfId="0" applyNumberFormat="1" applyFont="1" applyFill="1" applyBorder="1" applyProtection="1">
      <protection hidden="1"/>
    </xf>
    <xf numFmtId="0" fontId="2" fillId="6" borderId="0" xfId="0" applyFont="1" applyFill="1" applyBorder="1" applyProtection="1">
      <protection hidden="1"/>
    </xf>
    <xf numFmtId="0" fontId="3" fillId="6" borderId="13" xfId="0" applyFont="1" applyFill="1" applyBorder="1" applyProtection="1">
      <protection hidden="1"/>
    </xf>
    <xf numFmtId="0" fontId="2" fillId="6" borderId="14" xfId="0" applyFont="1" applyFill="1" applyBorder="1" applyProtection="1">
      <protection hidden="1"/>
    </xf>
    <xf numFmtId="0" fontId="2" fillId="6" borderId="15" xfId="0" applyFont="1" applyFill="1" applyBorder="1" applyProtection="1">
      <protection hidden="1"/>
    </xf>
    <xf numFmtId="0" fontId="2" fillId="6" borderId="16" xfId="0" applyFont="1" applyFill="1" applyBorder="1" applyProtection="1">
      <protection hidden="1"/>
    </xf>
    <xf numFmtId="177" fontId="3" fillId="6" borderId="17" xfId="0" applyNumberFormat="1" applyFont="1" applyFill="1" applyBorder="1" applyProtection="1">
      <protection hidden="1"/>
    </xf>
    <xf numFmtId="177" fontId="3" fillId="6" borderId="0" xfId="0" applyNumberFormat="1" applyFont="1" applyFill="1" applyProtection="1">
      <protection hidden="1"/>
    </xf>
    <xf numFmtId="0" fontId="2" fillId="6" borderId="0" xfId="0" applyFont="1" applyFill="1" applyProtection="1">
      <protection hidden="1"/>
    </xf>
    <xf numFmtId="0" fontId="13" fillId="6" borderId="0" xfId="0" applyFont="1" applyFill="1" applyProtection="1">
      <protection hidden="1"/>
    </xf>
    <xf numFmtId="0" fontId="12" fillId="6" borderId="0" xfId="0" applyNumberFormat="1" applyFont="1" applyFill="1" applyBorder="1" applyAlignment="1" applyProtection="1">
      <protection hidden="1"/>
    </xf>
    <xf numFmtId="0" fontId="3" fillId="6" borderId="0" xfId="0" applyFont="1" applyFill="1" applyProtection="1">
      <protection hidden="1"/>
    </xf>
    <xf numFmtId="0" fontId="2" fillId="6" borderId="0" xfId="0" applyFont="1" applyFill="1" applyAlignment="1" applyProtection="1">
      <protection hidden="1"/>
    </xf>
    <xf numFmtId="0" fontId="12" fillId="6" borderId="0" xfId="0" applyNumberFormat="1" applyFont="1" applyFill="1" applyBorder="1" applyAlignment="1" applyProtection="1">
      <alignment horizontal="left"/>
      <protection hidden="1"/>
    </xf>
    <xf numFmtId="0" fontId="2" fillId="6" borderId="0" xfId="0" applyFont="1" applyFill="1" applyAlignment="1" applyProtection="1">
      <alignment horizontal="left"/>
      <protection hidden="1"/>
    </xf>
    <xf numFmtId="0" fontId="2" fillId="7" borderId="0" xfId="0" applyFont="1" applyFill="1" applyProtection="1">
      <protection hidden="1"/>
    </xf>
    <xf numFmtId="0" fontId="13" fillId="7" borderId="0" xfId="0" applyFont="1" applyFill="1" applyProtection="1">
      <protection hidden="1"/>
    </xf>
    <xf numFmtId="0" fontId="12" fillId="7" borderId="0" xfId="0" applyNumberFormat="1" applyFont="1" applyFill="1" applyBorder="1" applyAlignment="1" applyProtection="1">
      <protection hidden="1"/>
    </xf>
    <xf numFmtId="0" fontId="5" fillId="7" borderId="0" xfId="0" applyFont="1" applyFill="1" applyProtection="1">
      <protection hidden="1"/>
    </xf>
    <xf numFmtId="0" fontId="2" fillId="7" borderId="11" xfId="0" applyFont="1" applyFill="1" applyBorder="1" applyProtection="1">
      <protection hidden="1"/>
    </xf>
    <xf numFmtId="0" fontId="2" fillId="7" borderId="1" xfId="0" applyFont="1" applyFill="1" applyBorder="1" applyProtection="1">
      <protection hidden="1"/>
    </xf>
    <xf numFmtId="0" fontId="2" fillId="7" borderId="12" xfId="0" applyFont="1" applyFill="1" applyBorder="1" applyProtection="1">
      <protection hidden="1"/>
    </xf>
    <xf numFmtId="177" fontId="5" fillId="7" borderId="0" xfId="0" applyNumberFormat="1" applyFont="1" applyFill="1" applyProtection="1">
      <protection hidden="1"/>
    </xf>
    <xf numFmtId="0" fontId="2" fillId="7" borderId="0" xfId="0" applyFont="1" applyFill="1" applyAlignment="1" applyProtection="1">
      <protection hidden="1"/>
    </xf>
    <xf numFmtId="0" fontId="2" fillId="7" borderId="14" xfId="0" applyFont="1" applyFill="1" applyBorder="1" applyProtection="1">
      <protection hidden="1"/>
    </xf>
    <xf numFmtId="0" fontId="2" fillId="7" borderId="15" xfId="0" applyFont="1" applyFill="1" applyBorder="1" applyProtection="1">
      <protection hidden="1"/>
    </xf>
    <xf numFmtId="0" fontId="2" fillId="7" borderId="16" xfId="0" applyFont="1" applyFill="1" applyBorder="1" applyProtection="1">
      <protection hidden="1"/>
    </xf>
    <xf numFmtId="0" fontId="12" fillId="7" borderId="0" xfId="0" applyNumberFormat="1" applyFont="1" applyFill="1" applyBorder="1" applyAlignment="1" applyProtection="1">
      <alignment horizontal="left"/>
      <protection hidden="1"/>
    </xf>
    <xf numFmtId="0" fontId="2" fillId="7" borderId="0" xfId="0" applyFont="1" applyFill="1" applyAlignment="1" applyProtection="1">
      <alignment horizontal="left"/>
      <protection hidden="1"/>
    </xf>
    <xf numFmtId="0" fontId="2" fillId="8" borderId="0" xfId="0" applyFont="1" applyFill="1" applyProtection="1">
      <protection hidden="1"/>
    </xf>
    <xf numFmtId="0" fontId="13" fillId="8" borderId="0" xfId="0" applyFont="1" applyFill="1" applyProtection="1">
      <protection hidden="1"/>
    </xf>
    <xf numFmtId="0" fontId="12" fillId="8" borderId="0" xfId="0" applyNumberFormat="1" applyFont="1" applyFill="1" applyBorder="1" applyAlignment="1" applyProtection="1">
      <protection hidden="1"/>
    </xf>
    <xf numFmtId="0" fontId="4" fillId="8" borderId="0" xfId="0" applyFont="1" applyFill="1" applyProtection="1">
      <protection hidden="1"/>
    </xf>
    <xf numFmtId="0" fontId="2" fillId="8" borderId="11" xfId="0" applyFont="1" applyFill="1" applyBorder="1" applyProtection="1">
      <protection hidden="1"/>
    </xf>
    <xf numFmtId="0" fontId="2" fillId="8" borderId="1" xfId="0" applyFont="1" applyFill="1" applyBorder="1" applyProtection="1">
      <protection hidden="1"/>
    </xf>
    <xf numFmtId="0" fontId="2" fillId="8" borderId="12" xfId="0" applyFont="1" applyFill="1" applyBorder="1" applyProtection="1">
      <protection hidden="1"/>
    </xf>
    <xf numFmtId="177" fontId="4" fillId="8" borderId="0" xfId="0" applyNumberFormat="1" applyFont="1" applyFill="1" applyProtection="1">
      <protection hidden="1"/>
    </xf>
    <xf numFmtId="0" fontId="2" fillId="8" borderId="0" xfId="0" applyFont="1" applyFill="1" applyAlignment="1" applyProtection="1">
      <protection hidden="1"/>
    </xf>
    <xf numFmtId="0" fontId="2" fillId="8" borderId="14" xfId="0" applyFont="1" applyFill="1" applyBorder="1" applyProtection="1">
      <protection hidden="1"/>
    </xf>
    <xf numFmtId="0" fontId="2" fillId="8" borderId="15" xfId="0" applyFont="1" applyFill="1" applyBorder="1" applyProtection="1">
      <protection hidden="1"/>
    </xf>
    <xf numFmtId="0" fontId="2" fillId="8" borderId="16" xfId="0" applyFont="1" applyFill="1" applyBorder="1" applyProtection="1">
      <protection hidden="1"/>
    </xf>
    <xf numFmtId="0" fontId="12" fillId="8" borderId="0" xfId="0" applyNumberFormat="1" applyFont="1" applyFill="1" applyBorder="1" applyAlignment="1" applyProtection="1">
      <alignment horizontal="left"/>
      <protection hidden="1"/>
    </xf>
    <xf numFmtId="0" fontId="2" fillId="8" borderId="0" xfId="0" applyFont="1" applyFill="1" applyAlignment="1" applyProtection="1">
      <alignment horizontal="left"/>
      <protection hidden="1"/>
    </xf>
    <xf numFmtId="0" fontId="2" fillId="9" borderId="0" xfId="0" applyFont="1" applyFill="1" applyProtection="1">
      <protection hidden="1"/>
    </xf>
    <xf numFmtId="0" fontId="6" fillId="9" borderId="0" xfId="0" applyFont="1" applyFill="1" applyProtection="1">
      <protection hidden="1"/>
    </xf>
    <xf numFmtId="0" fontId="2" fillId="9" borderId="0" xfId="0" applyFont="1" applyFill="1" applyBorder="1" applyProtection="1">
      <protection hidden="1"/>
    </xf>
    <xf numFmtId="177" fontId="6" fillId="9" borderId="0" xfId="0" applyNumberFormat="1" applyFont="1" applyFill="1" applyProtection="1">
      <protection hidden="1"/>
    </xf>
    <xf numFmtId="0" fontId="2" fillId="9" borderId="0" xfId="0" applyFont="1" applyFill="1" applyAlignment="1" applyProtection="1">
      <protection hidden="1"/>
    </xf>
    <xf numFmtId="0" fontId="4" fillId="9" borderId="0" xfId="0" applyFont="1" applyFill="1" applyProtection="1">
      <protection hidden="1"/>
    </xf>
    <xf numFmtId="0" fontId="8" fillId="9" borderId="0" xfId="0" applyFont="1" applyFill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protection hidden="1"/>
    </xf>
    <xf numFmtId="0" fontId="7" fillId="0" borderId="1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2" fillId="4" borderId="18" xfId="0" applyFont="1" applyFill="1" applyBorder="1" applyProtection="1">
      <protection hidden="1"/>
    </xf>
    <xf numFmtId="0" fontId="2" fillId="7" borderId="19" xfId="0" applyFont="1" applyFill="1" applyBorder="1" applyProtection="1">
      <protection hidden="1"/>
    </xf>
    <xf numFmtId="0" fontId="2" fillId="7" borderId="20" xfId="0" applyFont="1" applyFill="1" applyBorder="1" applyProtection="1">
      <protection hidden="1"/>
    </xf>
    <xf numFmtId="0" fontId="13" fillId="7" borderId="20" xfId="0" applyFont="1" applyFill="1" applyBorder="1" applyProtection="1">
      <protection hidden="1"/>
    </xf>
    <xf numFmtId="0" fontId="13" fillId="7" borderId="21" xfId="0" applyFont="1" applyFill="1" applyBorder="1" applyProtection="1">
      <protection hidden="1"/>
    </xf>
    <xf numFmtId="0" fontId="2" fillId="7" borderId="22" xfId="0" applyFont="1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0" fontId="2" fillId="7" borderId="24" xfId="0" applyFont="1" applyFill="1" applyBorder="1" applyProtection="1">
      <protection hidden="1"/>
    </xf>
    <xf numFmtId="0" fontId="2" fillId="7" borderId="25" xfId="0" applyFont="1" applyFill="1" applyBorder="1" applyProtection="1">
      <protection hidden="1"/>
    </xf>
    <xf numFmtId="0" fontId="13" fillId="7" borderId="25" xfId="0" applyFont="1" applyFill="1" applyBorder="1" applyProtection="1">
      <protection hidden="1"/>
    </xf>
    <xf numFmtId="0" fontId="13" fillId="7" borderId="26" xfId="0" applyFont="1" applyFill="1" applyBorder="1" applyProtection="1">
      <protection hidden="1"/>
    </xf>
    <xf numFmtId="0" fontId="26" fillId="7" borderId="27" xfId="0" applyFont="1" applyFill="1" applyBorder="1" applyAlignment="1" applyProtection="1">
      <alignment vertical="top" wrapText="1"/>
      <protection hidden="1"/>
    </xf>
    <xf numFmtId="0" fontId="26" fillId="7" borderId="0" xfId="0" applyFont="1" applyFill="1" applyBorder="1" applyAlignment="1" applyProtection="1">
      <alignment vertical="top" wrapText="1"/>
      <protection hidden="1"/>
    </xf>
    <xf numFmtId="0" fontId="26" fillId="7" borderId="28" xfId="0" applyFont="1" applyFill="1" applyBorder="1" applyAlignment="1" applyProtection="1">
      <alignment vertical="top" wrapText="1"/>
      <protection hidden="1"/>
    </xf>
    <xf numFmtId="0" fontId="30" fillId="7" borderId="0" xfId="0" applyFont="1" applyFill="1" applyProtection="1">
      <protection hidden="1"/>
    </xf>
    <xf numFmtId="194" fontId="2" fillId="0" borderId="0" xfId="0" applyNumberFormat="1" applyFont="1"/>
    <xf numFmtId="19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85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1" fillId="9" borderId="29" xfId="0" applyFont="1" applyFill="1" applyBorder="1" applyAlignment="1">
      <alignment horizontal="center" vertical="center" wrapText="1"/>
    </xf>
    <xf numFmtId="0" fontId="31" fillId="10" borderId="29" xfId="0" applyFont="1" applyFill="1" applyBorder="1" applyAlignment="1">
      <alignment horizontal="center" vertical="center" wrapText="1"/>
    </xf>
    <xf numFmtId="195" fontId="32" fillId="6" borderId="10" xfId="0" applyNumberFormat="1" applyFont="1" applyFill="1" applyBorder="1" applyProtection="1">
      <protection hidden="1"/>
    </xf>
    <xf numFmtId="0" fontId="32" fillId="6" borderId="30" xfId="0" applyFont="1" applyFill="1" applyBorder="1" applyProtection="1">
      <protection hidden="1"/>
    </xf>
    <xf numFmtId="0" fontId="32" fillId="6" borderId="10" xfId="0" applyFont="1" applyFill="1" applyBorder="1" applyProtection="1">
      <protection hidden="1"/>
    </xf>
    <xf numFmtId="0" fontId="32" fillId="7" borderId="10" xfId="0" applyFont="1" applyFill="1" applyBorder="1" applyProtection="1">
      <protection hidden="1"/>
    </xf>
    <xf numFmtId="0" fontId="32" fillId="7" borderId="30" xfId="0" applyFont="1" applyFill="1" applyBorder="1" applyProtection="1">
      <protection hidden="1"/>
    </xf>
    <xf numFmtId="0" fontId="32" fillId="8" borderId="10" xfId="0" applyFont="1" applyFill="1" applyBorder="1" applyProtection="1">
      <protection hidden="1"/>
    </xf>
    <xf numFmtId="0" fontId="32" fillId="8" borderId="30" xfId="0" applyFont="1" applyFill="1" applyBorder="1" applyProtection="1">
      <protection hidden="1"/>
    </xf>
    <xf numFmtId="206" fontId="2" fillId="0" borderId="29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14" fontId="2" fillId="0" borderId="0" xfId="0" applyNumberFormat="1" applyFont="1" applyAlignment="1">
      <alignment vertical="center" shrinkToFit="1"/>
    </xf>
    <xf numFmtId="0" fontId="36" fillId="9" borderId="29" xfId="0" applyFont="1" applyFill="1" applyBorder="1" applyAlignment="1">
      <alignment horizontal="center" vertical="center" wrapText="1"/>
    </xf>
    <xf numFmtId="0" fontId="36" fillId="10" borderId="29" xfId="0" applyFont="1" applyFill="1" applyBorder="1" applyAlignment="1">
      <alignment horizontal="center" vertical="center" wrapText="1"/>
    </xf>
    <xf numFmtId="0" fontId="37" fillId="0" borderId="0" xfId="0" applyFont="1" applyAlignment="1" applyProtection="1">
      <alignment vertical="center" wrapText="1"/>
      <protection locked="0" hidden="1"/>
    </xf>
    <xf numFmtId="0" fontId="0" fillId="0" borderId="0" xfId="0" applyFont="1" applyAlignment="1" applyProtection="1">
      <alignment vertical="center"/>
      <protection locked="0" hidden="1"/>
    </xf>
    <xf numFmtId="0" fontId="2" fillId="0" borderId="0" xfId="0" applyFont="1" applyAlignment="1" applyProtection="1">
      <alignment vertical="center" wrapText="1"/>
      <protection locked="0"/>
    </xf>
    <xf numFmtId="185" fontId="2" fillId="0" borderId="0" xfId="0" applyNumberFormat="1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94" fontId="2" fillId="0" borderId="0" xfId="0" applyNumberFormat="1" applyFont="1" applyAlignment="1" applyProtection="1">
      <alignment vertical="center"/>
      <protection locked="0"/>
    </xf>
    <xf numFmtId="196" fontId="41" fillId="0" borderId="0" xfId="0" applyNumberFormat="1" applyFont="1" applyBorder="1" applyAlignment="1" applyProtection="1">
      <alignment vertical="center"/>
      <protection locked="0"/>
    </xf>
    <xf numFmtId="194" fontId="40" fillId="0" borderId="0" xfId="0" applyNumberFormat="1" applyFont="1" applyAlignment="1" applyProtection="1">
      <alignment vertical="center"/>
      <protection locked="0"/>
    </xf>
    <xf numFmtId="194" fontId="40" fillId="0" borderId="0" xfId="0" applyNumberFormat="1" applyFont="1" applyAlignment="1">
      <alignment vertical="center"/>
    </xf>
    <xf numFmtId="0" fontId="40" fillId="0" borderId="0" xfId="0" applyFont="1"/>
    <xf numFmtId="202" fontId="0" fillId="0" borderId="0" xfId="0" applyNumberFormat="1" applyFont="1" applyAlignment="1" applyProtection="1">
      <alignment vertical="center"/>
      <protection locked="0" hidden="1"/>
    </xf>
    <xf numFmtId="0" fontId="0" fillId="0" borderId="0" xfId="0" applyAlignment="1" applyProtection="1">
      <alignment vertical="center" wrapText="1"/>
      <protection locked="0"/>
    </xf>
    <xf numFmtId="212" fontId="2" fillId="0" borderId="29" xfId="0" applyNumberFormat="1" applyFont="1" applyFill="1" applyBorder="1" applyAlignment="1">
      <alignment horizontal="center" vertical="center" shrinkToFit="1"/>
    </xf>
    <xf numFmtId="0" fontId="2" fillId="11" borderId="0" xfId="0" applyFont="1" applyFill="1" applyProtection="1">
      <protection hidden="1"/>
    </xf>
    <xf numFmtId="0" fontId="2" fillId="11" borderId="0" xfId="0" applyFont="1" applyFill="1" applyBorder="1" applyProtection="1">
      <protection hidden="1"/>
    </xf>
    <xf numFmtId="177" fontId="16" fillId="11" borderId="0" xfId="0" applyNumberFormat="1" applyFont="1" applyFill="1" applyBorder="1" applyProtection="1">
      <protection hidden="1"/>
    </xf>
    <xf numFmtId="0" fontId="24" fillId="6" borderId="0" xfId="0" applyFont="1" applyFill="1" applyAlignment="1" applyProtection="1">
      <alignment horizontal="center" vertical="center"/>
      <protection hidden="1"/>
    </xf>
    <xf numFmtId="0" fontId="25" fillId="6" borderId="0" xfId="0" applyFont="1" applyFill="1" applyAlignment="1" applyProtection="1">
      <alignment horizontal="center" vertical="center"/>
      <protection hidden="1"/>
    </xf>
    <xf numFmtId="211" fontId="23" fillId="6" borderId="0" xfId="0" applyNumberFormat="1" applyFont="1" applyFill="1" applyBorder="1" applyAlignment="1" applyProtection="1">
      <alignment horizontal="left" vertical="center"/>
      <protection hidden="1"/>
    </xf>
    <xf numFmtId="211" fontId="23" fillId="6" borderId="0" xfId="0" applyNumberFormat="1" applyFont="1" applyFill="1" applyAlignment="1" applyProtection="1">
      <alignment horizontal="left" vertical="center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2" fillId="6" borderId="0" xfId="0" applyFont="1" applyFill="1" applyBorder="1" applyAlignment="1" applyProtection="1">
      <alignment horizontal="center"/>
      <protection hidden="1"/>
    </xf>
    <xf numFmtId="0" fontId="2" fillId="11" borderId="0" xfId="0" applyFont="1" applyFill="1" applyAlignment="1" applyProtection="1">
      <alignment horizontal="center"/>
      <protection hidden="1"/>
    </xf>
    <xf numFmtId="0" fontId="2" fillId="11" borderId="15" xfId="0" applyFont="1" applyFill="1" applyBorder="1" applyAlignment="1" applyProtection="1">
      <alignment horizontal="center"/>
      <protection hidden="1"/>
    </xf>
    <xf numFmtId="205" fontId="23" fillId="6" borderId="0" xfId="0" applyNumberFormat="1" applyFont="1" applyFill="1" applyBorder="1" applyAlignment="1" applyProtection="1">
      <alignment horizontal="left" vertical="center"/>
      <protection hidden="1"/>
    </xf>
    <xf numFmtId="205" fontId="0" fillId="6" borderId="0" xfId="0" applyNumberFormat="1" applyFill="1" applyAlignment="1" applyProtection="1">
      <alignment horizontal="left" vertical="center"/>
      <protection hidden="1"/>
    </xf>
    <xf numFmtId="204" fontId="23" fillId="6" borderId="0" xfId="0" applyNumberFormat="1" applyFont="1" applyFill="1" applyBorder="1" applyAlignment="1" applyProtection="1">
      <alignment horizontal="left" vertical="center"/>
      <protection hidden="1"/>
    </xf>
    <xf numFmtId="204" fontId="0" fillId="6" borderId="0" xfId="0" applyNumberFormat="1" applyFill="1" applyAlignment="1" applyProtection="1">
      <alignment horizontal="left" vertical="center"/>
      <protection hidden="1"/>
    </xf>
    <xf numFmtId="202" fontId="23" fillId="6" borderId="0" xfId="0" applyNumberFormat="1" applyFont="1" applyFill="1" applyBorder="1" applyAlignment="1" applyProtection="1">
      <alignment horizontal="left" vertical="center"/>
      <protection hidden="1"/>
    </xf>
    <xf numFmtId="0" fontId="0" fillId="6" borderId="0" xfId="0" applyFill="1" applyAlignment="1" applyProtection="1">
      <alignment horizontal="left" vertical="center"/>
      <protection hidden="1"/>
    </xf>
    <xf numFmtId="0" fontId="2" fillId="0" borderId="0" xfId="0" applyFont="1" applyAlignment="1">
      <alignment horizontal="center"/>
    </xf>
    <xf numFmtId="0" fontId="2" fillId="9" borderId="0" xfId="0" applyFont="1" applyFill="1" applyAlignment="1" applyProtection="1">
      <alignment horizontal="center"/>
      <protection hidden="1"/>
    </xf>
    <xf numFmtId="0" fontId="2" fillId="9" borderId="15" xfId="0" applyFont="1" applyFill="1" applyBorder="1" applyAlignment="1" applyProtection="1">
      <alignment horizontal="center"/>
      <protection hidden="1"/>
    </xf>
    <xf numFmtId="0" fontId="2" fillId="8" borderId="0" xfId="0" applyFont="1" applyFill="1" applyAlignment="1" applyProtection="1">
      <alignment horizontal="center"/>
      <protection hidden="1"/>
    </xf>
    <xf numFmtId="0" fontId="2" fillId="7" borderId="0" xfId="0" applyFont="1" applyFill="1" applyAlignment="1" applyProtection="1">
      <alignment horizontal="center"/>
      <protection hidden="1"/>
    </xf>
    <xf numFmtId="0" fontId="30" fillId="7" borderId="0" xfId="0" applyFont="1" applyFill="1" applyAlignment="1" applyProtection="1">
      <alignment horizontal="center" vertical="center" textRotation="90"/>
      <protection hidden="1"/>
    </xf>
    <xf numFmtId="0" fontId="29" fillId="8" borderId="0" xfId="0" applyFont="1" applyFill="1" applyAlignment="1" applyProtection="1">
      <alignment horizontal="center" vertical="center" textRotation="90"/>
      <protection hidden="1"/>
    </xf>
    <xf numFmtId="200" fontId="12" fillId="8" borderId="0" xfId="0" applyNumberFormat="1" applyFont="1" applyFill="1" applyBorder="1" applyAlignment="1" applyProtection="1">
      <alignment horizontal="left" vertical="center" shrinkToFit="1"/>
      <protection hidden="1"/>
    </xf>
    <xf numFmtId="200" fontId="2" fillId="8" borderId="0" xfId="0" applyNumberFormat="1" applyFont="1" applyFill="1" applyAlignment="1" applyProtection="1">
      <alignment horizontal="left" vertical="center" shrinkToFit="1"/>
      <protection hidden="1"/>
    </xf>
    <xf numFmtId="0" fontId="0" fillId="0" borderId="0" xfId="0" applyAlignment="1" applyProtection="1">
      <alignment horizontal="left" vertical="center" shrinkToFit="1"/>
      <protection hidden="1"/>
    </xf>
    <xf numFmtId="179" fontId="12" fillId="6" borderId="1" xfId="0" applyNumberFormat="1" applyFont="1" applyFill="1" applyBorder="1" applyAlignment="1" applyProtection="1">
      <alignment horizontal="right" vertical="center"/>
      <protection hidden="1"/>
    </xf>
    <xf numFmtId="0" fontId="2" fillId="6" borderId="1" xfId="0" applyFont="1" applyFill="1" applyBorder="1" applyAlignment="1" applyProtection="1">
      <alignment horizontal="right" vertical="center"/>
      <protection hidden="1"/>
    </xf>
    <xf numFmtId="0" fontId="2" fillId="6" borderId="0" xfId="0" applyFont="1" applyFill="1" applyAlignment="1" applyProtection="1">
      <alignment horizontal="right" vertical="center"/>
      <protection hidden="1"/>
    </xf>
    <xf numFmtId="0" fontId="12" fillId="6" borderId="0" xfId="0" applyNumberFormat="1" applyFont="1" applyFill="1" applyBorder="1" applyAlignment="1" applyProtection="1">
      <alignment vertical="center" shrinkToFit="1"/>
      <protection hidden="1"/>
    </xf>
    <xf numFmtId="0" fontId="12" fillId="7" borderId="0" xfId="0" applyNumberFormat="1" applyFont="1" applyFill="1" applyBorder="1" applyAlignment="1" applyProtection="1">
      <alignment vertical="center" shrinkToFit="1"/>
      <protection hidden="1"/>
    </xf>
    <xf numFmtId="0" fontId="12" fillId="8" borderId="0" xfId="0" applyNumberFormat="1" applyFont="1" applyFill="1" applyBorder="1" applyAlignment="1" applyProtection="1">
      <alignment vertical="center" shrinkToFit="1"/>
      <protection hidden="1"/>
    </xf>
    <xf numFmtId="188" fontId="15" fillId="2" borderId="0" xfId="0" applyNumberFormat="1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179" fontId="9" fillId="6" borderId="0" xfId="0" applyNumberFormat="1" applyFont="1" applyFill="1" applyBorder="1" applyAlignment="1" applyProtection="1">
      <alignment horizontal="right" vertical="center"/>
      <protection hidden="1"/>
    </xf>
    <xf numFmtId="200" fontId="12" fillId="6" borderId="0" xfId="0" applyNumberFormat="1" applyFont="1" applyFill="1" applyBorder="1" applyAlignment="1" applyProtection="1">
      <alignment horizontal="left" vertical="center" shrinkToFit="1"/>
      <protection hidden="1"/>
    </xf>
    <xf numFmtId="200" fontId="2" fillId="6" borderId="0" xfId="0" applyNumberFormat="1" applyFont="1" applyFill="1" applyAlignment="1" applyProtection="1">
      <alignment horizontal="left" vertical="center" shrinkToFit="1"/>
      <protection hidden="1"/>
    </xf>
    <xf numFmtId="179" fontId="12" fillId="6" borderId="1" xfId="0" applyNumberFormat="1" applyFont="1" applyFill="1" applyBorder="1" applyAlignment="1" applyProtection="1">
      <alignment horizontal="left" vertical="center"/>
      <protection hidden="1"/>
    </xf>
    <xf numFmtId="179" fontId="12" fillId="6" borderId="0" xfId="0" applyNumberFormat="1" applyFont="1" applyFill="1" applyBorder="1" applyAlignment="1" applyProtection="1">
      <alignment horizontal="left" vertical="center"/>
      <protection hidden="1"/>
    </xf>
    <xf numFmtId="0" fontId="18" fillId="2" borderId="1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95" fontId="10" fillId="2" borderId="0" xfId="0" applyNumberFormat="1" applyFont="1" applyFill="1" applyAlignment="1" applyProtection="1">
      <alignment horizontal="right" vertical="top"/>
      <protection hidden="1"/>
    </xf>
    <xf numFmtId="0" fontId="0" fillId="2" borderId="0" xfId="0" applyFill="1" applyAlignment="1" applyProtection="1">
      <alignment horizontal="right" vertical="top"/>
      <protection hidden="1"/>
    </xf>
    <xf numFmtId="177" fontId="8" fillId="9" borderId="0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6" fillId="7" borderId="27" xfId="0" applyFont="1" applyFill="1" applyBorder="1" applyAlignment="1" applyProtection="1">
      <alignment vertical="top" wrapText="1"/>
      <protection hidden="1"/>
    </xf>
    <xf numFmtId="0" fontId="0" fillId="7" borderId="0" xfId="0" applyFill="1" applyAlignment="1" applyProtection="1">
      <alignment vertical="top" wrapText="1"/>
      <protection hidden="1"/>
    </xf>
    <xf numFmtId="0" fontId="0" fillId="7" borderId="28" xfId="0" applyFill="1" applyBorder="1" applyAlignment="1" applyProtection="1">
      <alignment vertical="top" wrapText="1"/>
      <protection hidden="1"/>
    </xf>
    <xf numFmtId="0" fontId="0" fillId="7" borderId="27" xfId="0" applyFill="1" applyBorder="1" applyAlignment="1" applyProtection="1">
      <alignment vertical="top" wrapText="1"/>
      <protection hidden="1"/>
    </xf>
    <xf numFmtId="0" fontId="0" fillId="7" borderId="34" xfId="0" applyFill="1" applyBorder="1" applyAlignment="1" applyProtection="1">
      <alignment vertical="top" wrapText="1"/>
      <protection hidden="1"/>
    </xf>
    <xf numFmtId="0" fontId="0" fillId="7" borderId="35" xfId="0" applyFill="1" applyBorder="1" applyAlignment="1" applyProtection="1">
      <alignment vertical="top" wrapText="1"/>
      <protection hidden="1"/>
    </xf>
    <xf numFmtId="0" fontId="0" fillId="7" borderId="36" xfId="0" applyFill="1" applyBorder="1" applyAlignment="1" applyProtection="1">
      <alignment vertical="top" wrapText="1"/>
      <protection hidden="1"/>
    </xf>
    <xf numFmtId="0" fontId="27" fillId="7" borderId="37" xfId="0" applyFont="1" applyFill="1" applyBorder="1" applyAlignment="1" applyProtection="1">
      <alignment horizontal="center" vertical="center" wrapText="1"/>
      <protection hidden="1"/>
    </xf>
    <xf numFmtId="0" fontId="28" fillId="7" borderId="38" xfId="0" applyFont="1" applyFill="1" applyBorder="1" applyAlignment="1" applyProtection="1">
      <alignment horizontal="center" vertical="center" wrapText="1"/>
      <protection hidden="1"/>
    </xf>
    <xf numFmtId="0" fontId="28" fillId="7" borderId="39" xfId="0" applyFont="1" applyFill="1" applyBorder="1" applyAlignment="1" applyProtection="1">
      <alignment horizontal="center" vertical="center" wrapText="1"/>
      <protection hidden="1"/>
    </xf>
    <xf numFmtId="0" fontId="28" fillId="7" borderId="27" xfId="0" applyFont="1" applyFill="1" applyBorder="1" applyAlignment="1" applyProtection="1">
      <alignment horizontal="center" vertical="center" wrapText="1"/>
      <protection hidden="1"/>
    </xf>
    <xf numFmtId="0" fontId="28" fillId="7" borderId="0" xfId="0" applyFont="1" applyFill="1" applyBorder="1" applyAlignment="1" applyProtection="1">
      <alignment horizontal="center" vertical="center" wrapText="1"/>
      <protection hidden="1"/>
    </xf>
    <xf numFmtId="0" fontId="28" fillId="7" borderId="28" xfId="0" applyFont="1" applyFill="1" applyBorder="1" applyAlignment="1" applyProtection="1">
      <alignment horizontal="center" vertical="center" wrapText="1"/>
      <protection hidden="1"/>
    </xf>
    <xf numFmtId="200" fontId="12" fillId="7" borderId="0" xfId="0" applyNumberFormat="1" applyFont="1" applyFill="1" applyBorder="1" applyAlignment="1" applyProtection="1">
      <alignment horizontal="left" vertical="center" shrinkToFit="1"/>
      <protection hidden="1"/>
    </xf>
    <xf numFmtId="200" fontId="2" fillId="7" borderId="0" xfId="0" applyNumberFormat="1" applyFont="1" applyFill="1" applyAlignment="1" applyProtection="1">
      <alignment horizontal="left" vertical="center" shrinkToFit="1"/>
      <protection hidden="1"/>
    </xf>
    <xf numFmtId="0" fontId="2" fillId="0" borderId="1" xfId="0" applyFont="1" applyBorder="1" applyAlignment="1" applyProtection="1">
      <protection hidden="1"/>
    </xf>
    <xf numFmtId="0" fontId="26" fillId="0" borderId="1" xfId="0" applyFont="1" applyBorder="1" applyAlignment="1" applyProtection="1">
      <protection hidden="1"/>
    </xf>
    <xf numFmtId="0" fontId="26" fillId="0" borderId="0" xfId="0" applyFont="1" applyAlignment="1" applyProtection="1">
      <protection hidden="1"/>
    </xf>
    <xf numFmtId="14" fontId="43" fillId="0" borderId="1" xfId="0" applyNumberFormat="1" applyFont="1" applyBorder="1" applyAlignment="1" applyProtection="1">
      <alignment horizontal="right"/>
      <protection hidden="1"/>
    </xf>
    <xf numFmtId="14" fontId="43" fillId="0" borderId="0" xfId="0" applyNumberFormat="1" applyFont="1" applyBorder="1" applyAlignment="1" applyProtection="1">
      <alignment horizontal="right"/>
      <protection hidden="1"/>
    </xf>
    <xf numFmtId="179" fontId="2" fillId="9" borderId="0" xfId="0" applyNumberFormat="1" applyFont="1" applyFill="1" applyAlignment="1" applyProtection="1">
      <protection hidden="1"/>
    </xf>
    <xf numFmtId="203" fontId="23" fillId="6" borderId="0" xfId="0" applyNumberFormat="1" applyFont="1" applyFill="1" applyBorder="1" applyAlignment="1" applyProtection="1">
      <alignment horizontal="left" vertical="center"/>
      <protection hidden="1"/>
    </xf>
    <xf numFmtId="203" fontId="0" fillId="6" borderId="0" xfId="0" applyNumberFormat="1" applyFill="1" applyAlignment="1" applyProtection="1">
      <alignment horizontal="left" vertical="center"/>
      <protection hidden="1"/>
    </xf>
    <xf numFmtId="197" fontId="21" fillId="2" borderId="0" xfId="0" applyNumberFormat="1" applyFont="1" applyFill="1" applyAlignment="1" applyProtection="1">
      <alignment horizontal="center" shrinkToFit="1"/>
      <protection hidden="1"/>
    </xf>
    <xf numFmtId="196" fontId="11" fillId="2" borderId="0" xfId="0" applyNumberFormat="1" applyFont="1" applyFill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179" fontId="11" fillId="2" borderId="0" xfId="0" applyNumberFormat="1" applyFont="1" applyFill="1" applyAlignment="1" applyProtection="1">
      <alignment horizontal="left" vertical="center"/>
      <protection hidden="1"/>
    </xf>
    <xf numFmtId="179" fontId="0" fillId="2" borderId="0" xfId="0" applyNumberFormat="1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22" fontId="22" fillId="2" borderId="0" xfId="0" applyNumberFormat="1" applyFont="1" applyFill="1" applyAlignment="1" applyProtection="1">
      <alignment horizontal="center" vertical="center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196" fontId="41" fillId="0" borderId="31" xfId="0" applyNumberFormat="1" applyFont="1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179" fontId="9" fillId="6" borderId="0" xfId="0" applyNumberFormat="1" applyFont="1" applyFill="1" applyBorder="1" applyAlignment="1" applyProtection="1">
      <alignment vertical="center"/>
      <protection hidden="1"/>
    </xf>
    <xf numFmtId="0" fontId="14" fillId="6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209" fontId="9" fillId="6" borderId="0" xfId="0" applyNumberFormat="1" applyFont="1" applyFill="1" applyBorder="1" applyAlignment="1" applyProtection="1">
      <alignment horizontal="left" vertical="center"/>
      <protection hidden="1"/>
    </xf>
    <xf numFmtId="209" fontId="0" fillId="0" borderId="0" xfId="0" applyNumberFormat="1" applyAlignment="1" applyProtection="1">
      <alignment horizontal="left" vertical="center"/>
      <protection hidden="1"/>
    </xf>
    <xf numFmtId="208" fontId="9" fillId="6" borderId="0" xfId="0" applyNumberFormat="1" applyFont="1" applyFill="1" applyBorder="1" applyAlignment="1" applyProtection="1">
      <alignment horizontal="left" vertical="center"/>
      <protection hidden="1"/>
    </xf>
    <xf numFmtId="208" fontId="0" fillId="0" borderId="0" xfId="0" applyNumberFormat="1" applyAlignment="1" applyProtection="1">
      <alignment horizontal="left" vertical="center"/>
      <protection hidden="1"/>
    </xf>
    <xf numFmtId="188" fontId="15" fillId="2" borderId="0" xfId="0" applyNumberFormat="1" applyFont="1" applyFill="1" applyAlignment="1" applyProtection="1">
      <alignment horizontal="left" shrinkToFit="1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197" fontId="26" fillId="0" borderId="0" xfId="0" applyNumberFormat="1" applyFont="1" applyAlignment="1">
      <alignment horizontal="right" vertical="center" shrinkToFit="1"/>
    </xf>
    <xf numFmtId="0" fontId="31" fillId="9" borderId="29" xfId="0" applyFont="1" applyFill="1" applyBorder="1" applyAlignment="1">
      <alignment horizontal="center" vertical="center" wrapText="1"/>
    </xf>
    <xf numFmtId="0" fontId="40" fillId="9" borderId="29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1" fillId="9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1" fillId="9" borderId="41" xfId="0" applyFont="1" applyFill="1" applyBorder="1" applyAlignment="1">
      <alignment horizontal="center" vertical="center"/>
    </xf>
    <xf numFmtId="0" fontId="31" fillId="9" borderId="0" xfId="0" applyFont="1" applyFill="1" applyBorder="1" applyAlignment="1">
      <alignment horizontal="center" vertical="center"/>
    </xf>
    <xf numFmtId="0" fontId="31" fillId="9" borderId="40" xfId="0" applyFont="1" applyFill="1" applyBorder="1" applyAlignment="1">
      <alignment horizontal="center" vertical="center"/>
    </xf>
    <xf numFmtId="0" fontId="31" fillId="9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1" fillId="10" borderId="29" xfId="0" applyFont="1" applyFill="1" applyBorder="1" applyAlignment="1">
      <alignment horizontal="center" vertical="center" wrapText="1"/>
    </xf>
    <xf numFmtId="0" fontId="31" fillId="10" borderId="41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40" xfId="0" applyFont="1" applyFill="1" applyBorder="1" applyAlignment="1">
      <alignment horizontal="center" vertical="center"/>
    </xf>
    <xf numFmtId="0" fontId="31" fillId="10" borderId="4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/>
    <xf numFmtId="0" fontId="31" fillId="10" borderId="40" xfId="0" applyFont="1" applyFill="1" applyBorder="1" applyAlignment="1">
      <alignment horizontal="center" vertical="center" wrapText="1"/>
    </xf>
  </cellXfs>
  <cellStyles count="1">
    <cellStyle name="標準" xfId="0" builtinId="0"/>
  </cellStyles>
  <dxfs count="153">
    <dxf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ont>
        <condense val="0"/>
        <extend val="0"/>
        <color indexed="1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10"/>
        </patternFill>
      </fill>
      <border>
        <right/>
      </border>
    </dxf>
    <dxf>
      <fill>
        <patternFill>
          <bgColor indexed="10"/>
        </patternFill>
      </fill>
      <border>
        <left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b/>
        <i val="0"/>
        <condense val="0"/>
        <extend val="0"/>
        <color indexed="12"/>
      </font>
    </dxf>
    <dxf>
      <fill>
        <patternFill>
          <bgColor indexed="10"/>
        </patternFill>
      </fill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9"/>
        </patternFill>
      </fill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42"/>
        </patternFill>
      </fill>
      <border>
        <left/>
        <right/>
        <top/>
        <bottom/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  <border>
        <right style="thin">
          <color indexed="64"/>
        </right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  <border>
        <left/>
        <right style="thin">
          <color indexed="64"/>
        </right>
        <top/>
        <bottom/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  <border>
        <left style="thin">
          <color indexed="64"/>
        </left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  <border>
        <left style="thin">
          <color indexed="64"/>
        </left>
        <right/>
        <top/>
        <bottom/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9"/>
        </patternFill>
      </fill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9"/>
        </patternFill>
      </fill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42"/>
        </patternFill>
      </fill>
      <border>
        <left/>
        <right/>
        <top/>
        <bottom/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42"/>
        </patternFill>
      </fill>
      <border>
        <left/>
        <right/>
        <top/>
        <bottom/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9"/>
        </patternFill>
      </fill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42"/>
        </patternFill>
      </fill>
      <border>
        <left/>
        <right/>
        <top/>
        <bottom/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41"/>
        </patternFill>
      </fill>
      <border>
        <left/>
        <right/>
        <top/>
        <bottom/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ont>
        <condense val="0"/>
        <extend val="0"/>
        <color indexed="13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41"/>
        </patternFill>
      </fill>
      <border>
        <left/>
        <right/>
        <top/>
        <bottom/>
      </border>
    </dxf>
    <dxf>
      <fill>
        <patternFill patternType="solid">
          <bgColor indexed="41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  <border>
        <right style="thin">
          <color indexed="64"/>
        </right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  <border>
        <left style="thin">
          <color indexed="64"/>
        </left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9"/>
        </patternFill>
      </fill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9"/>
        </patternFill>
      </fill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9"/>
        </patternFill>
      </fill>
    </dxf>
    <dxf>
      <fill>
        <patternFill>
          <bgColor indexed="23"/>
        </patternFill>
      </fill>
      <border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9"/>
        </patternFill>
      </fill>
    </dxf>
    <dxf>
      <fill>
        <patternFill>
          <bgColor indexed="23"/>
        </patternFill>
      </fill>
      <border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41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41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41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41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  <border>
        <left style="thin">
          <color indexed="64"/>
        </left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  <border>
        <left/>
        <right style="thin">
          <color indexed="64"/>
        </right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60</xdr:col>
      <xdr:colOff>0</xdr:colOff>
      <xdr:row>28</xdr:row>
      <xdr:rowOff>0</xdr:rowOff>
    </xdr:to>
    <xdr:sp macro="" textlink="">
      <xdr:nvSpPr>
        <xdr:cNvPr id="1096" name="AutoShape 72">
          <a:extLst>
            <a:ext uri="{FF2B5EF4-FFF2-40B4-BE49-F238E27FC236}">
              <a16:creationId xmlns:a16="http://schemas.microsoft.com/office/drawing/2014/main" id="{04B47231-A0A3-799A-2F12-A61F8F50816A}"/>
            </a:ext>
          </a:extLst>
        </xdr:cNvPr>
        <xdr:cNvSpPr>
          <a:spLocks noChangeArrowheads="1"/>
        </xdr:cNvSpPr>
      </xdr:nvSpPr>
      <xdr:spPr bwMode="auto">
        <a:xfrm>
          <a:off x="0" y="714375"/>
          <a:ext cx="4000500" cy="1466850"/>
        </a:xfrm>
        <a:prstGeom prst="roundRect">
          <a:avLst>
            <a:gd name="adj" fmla="val 974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105</xdr:col>
          <xdr:colOff>0</xdr:colOff>
          <xdr:row>1</xdr:row>
          <xdr:rowOff>0</xdr:rowOff>
        </xdr:to>
        <xdr:sp macro="" textlink="">
          <xdr:nvSpPr>
            <xdr:cNvPr id="1099" name="ComboBox1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8D651682-645F-7583-D14C-78D7819DAD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105</xdr:col>
          <xdr:colOff>0</xdr:colOff>
          <xdr:row>0</xdr:row>
          <xdr:rowOff>0</xdr:rowOff>
        </xdr:from>
        <xdr:to>
          <xdr:col>120</xdr:col>
          <xdr:colOff>0</xdr:colOff>
          <xdr:row>1</xdr:row>
          <xdr:rowOff>0</xdr:rowOff>
        </xdr:to>
        <xdr:sp macro="" textlink="">
          <xdr:nvSpPr>
            <xdr:cNvPr id="1100" name="ComboBox2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53289DBA-6BC5-FCD5-E23C-C7AE3EA5B2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</xdr:col>
          <xdr:colOff>0</xdr:colOff>
          <xdr:row>0</xdr:row>
          <xdr:rowOff>0</xdr:rowOff>
        </xdr:from>
        <xdr:to>
          <xdr:col>157</xdr:col>
          <xdr:colOff>0</xdr:colOff>
          <xdr:row>1</xdr:row>
          <xdr:rowOff>0</xdr:rowOff>
        </xdr:to>
        <xdr:sp macro="" textlink="">
          <xdr:nvSpPr>
            <xdr:cNvPr id="1101" name="SpinButton1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191E78F6-4643-4E3B-2449-429E16D53C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</xdr:col>
          <xdr:colOff>0</xdr:colOff>
          <xdr:row>0</xdr:row>
          <xdr:rowOff>0</xdr:rowOff>
        </xdr:from>
        <xdr:to>
          <xdr:col>133</xdr:col>
          <xdr:colOff>0</xdr:colOff>
          <xdr:row>1</xdr:row>
          <xdr:rowOff>0</xdr:rowOff>
        </xdr:to>
        <xdr:sp macro="" textlink="">
          <xdr:nvSpPr>
            <xdr:cNvPr id="1103" name="ComboBox3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3BA7D866-CC46-F886-6087-B13A02B9D6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xdr:twoCellAnchor>
    <xdr:from>
      <xdr:col>66</xdr:col>
      <xdr:colOff>0</xdr:colOff>
      <xdr:row>21</xdr:row>
      <xdr:rowOff>0</xdr:rowOff>
    </xdr:from>
    <xdr:to>
      <xdr:col>90</xdr:col>
      <xdr:colOff>57150</xdr:colOff>
      <xdr:row>44</xdr:row>
      <xdr:rowOff>9525</xdr:rowOff>
    </xdr:to>
    <xdr:grpSp>
      <xdr:nvGrpSpPr>
        <xdr:cNvPr id="1104" name="Group 80">
          <a:extLst>
            <a:ext uri="{FF2B5EF4-FFF2-40B4-BE49-F238E27FC236}">
              <a16:creationId xmlns:a16="http://schemas.microsoft.com/office/drawing/2014/main" id="{0B88D720-46FF-70D2-E7F0-A2DFDBF102DC}"/>
            </a:ext>
          </a:extLst>
        </xdr:cNvPr>
        <xdr:cNvGrpSpPr>
          <a:grpSpLocks/>
        </xdr:cNvGrpSpPr>
      </xdr:nvGrpSpPr>
      <xdr:grpSpPr bwMode="auto">
        <a:xfrm>
          <a:off x="4191000" y="1651000"/>
          <a:ext cx="1581150" cy="1470025"/>
          <a:chOff x="133" y="677"/>
          <a:chExt cx="114" cy="106"/>
        </a:xfrm>
      </xdr:grpSpPr>
      <xdr:sp macro="" textlink="">
        <xdr:nvSpPr>
          <xdr:cNvPr id="1105" name="Freeform 81">
            <a:extLst>
              <a:ext uri="{FF2B5EF4-FFF2-40B4-BE49-F238E27FC236}">
                <a16:creationId xmlns:a16="http://schemas.microsoft.com/office/drawing/2014/main" id="{4C1CC7DE-ED88-13D1-2A70-0585C16EC309}"/>
              </a:ext>
            </a:extLst>
          </xdr:cNvPr>
          <xdr:cNvSpPr>
            <a:spLocks noChangeArrowheads="1"/>
          </xdr:cNvSpPr>
        </xdr:nvSpPr>
        <xdr:spPr bwMode="auto">
          <a:xfrm>
            <a:off x="133" y="745"/>
            <a:ext cx="46" cy="38"/>
          </a:xfrm>
          <a:custGeom>
            <a:avLst/>
            <a:gdLst>
              <a:gd name="T0" fmla="*/ 7200 w 21600"/>
              <a:gd name="T1" fmla="*/ 0 h 21600"/>
              <a:gd name="T2" fmla="*/ 0 w 21600"/>
              <a:gd name="T3" fmla="*/ 21600 h 21600"/>
              <a:gd name="T4" fmla="*/ 14400 w 21600"/>
              <a:gd name="T5" fmla="*/ 21600 h 21600"/>
              <a:gd name="T6" fmla="*/ 21600 w 21600"/>
              <a:gd name="T7" fmla="*/ 0 h 21600"/>
              <a:gd name="T8" fmla="*/ 7200 w 21600"/>
              <a:gd name="T9" fmla="*/ 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1600" h="21600">
                <a:moveTo>
                  <a:pt x="7200" y="0"/>
                </a:moveTo>
                <a:lnTo>
                  <a:pt x="0" y="21600"/>
                </a:lnTo>
                <a:lnTo>
                  <a:pt x="14400" y="21600"/>
                </a:lnTo>
                <a:lnTo>
                  <a:pt x="21600" y="0"/>
                </a:lnTo>
                <a:lnTo>
                  <a:pt x="7200" y="0"/>
                </a:lnTo>
              </a:path>
            </a:pathLst>
          </a:custGeom>
          <a:solidFill>
            <a:srgbClr val="DDDDDD"/>
          </a:solidFill>
          <a:ln>
            <a:noFill/>
          </a:ln>
          <a:extLst>
            <a:ext uri="{91240B29-F687-4F45-9708-019B960494DF}">
              <a14:hiddenLine xmlns:a14="http://schemas.microsoft.com/office/drawing/2010/main" w="3600">
                <a:solidFill>
                  <a:srgbClr val="DDDDDD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06" name="Line 82">
            <a:extLst>
              <a:ext uri="{FF2B5EF4-FFF2-40B4-BE49-F238E27FC236}">
                <a16:creationId xmlns:a16="http://schemas.microsoft.com/office/drawing/2014/main" id="{3AC0C2A0-2EB8-8A8C-1944-B212B908AE7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3" y="745"/>
            <a:ext cx="15" cy="38"/>
          </a:xfrm>
          <a:prstGeom prst="line">
            <a:avLst/>
          </a:prstGeom>
          <a:noFill/>
          <a:ln w="360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7" name="Line 83">
            <a:extLst>
              <a:ext uri="{FF2B5EF4-FFF2-40B4-BE49-F238E27FC236}">
                <a16:creationId xmlns:a16="http://schemas.microsoft.com/office/drawing/2014/main" id="{9716471A-7470-5091-60E3-966582D2605D}"/>
              </a:ext>
            </a:extLst>
          </xdr:cNvPr>
          <xdr:cNvSpPr>
            <a:spLocks noChangeShapeType="1"/>
          </xdr:cNvSpPr>
        </xdr:nvSpPr>
        <xdr:spPr bwMode="auto">
          <a:xfrm>
            <a:off x="133" y="783"/>
            <a:ext cx="31" cy="0"/>
          </a:xfrm>
          <a:prstGeom prst="line">
            <a:avLst/>
          </a:prstGeom>
          <a:noFill/>
          <a:ln w="360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8" name="Freeform 84">
            <a:extLst>
              <a:ext uri="{FF2B5EF4-FFF2-40B4-BE49-F238E27FC236}">
                <a16:creationId xmlns:a16="http://schemas.microsoft.com/office/drawing/2014/main" id="{397A13BB-2332-3817-932A-69B5A5D7B236}"/>
              </a:ext>
            </a:extLst>
          </xdr:cNvPr>
          <xdr:cNvSpPr>
            <a:spLocks noChangeArrowheads="1"/>
          </xdr:cNvSpPr>
        </xdr:nvSpPr>
        <xdr:spPr bwMode="auto">
          <a:xfrm>
            <a:off x="170" y="745"/>
            <a:ext cx="40" cy="23"/>
          </a:xfrm>
          <a:custGeom>
            <a:avLst/>
            <a:gdLst>
              <a:gd name="T0" fmla="*/ 4800 w 21600"/>
              <a:gd name="T1" fmla="*/ 0 h 21600"/>
              <a:gd name="T2" fmla="*/ 16800 w 21600"/>
              <a:gd name="T3" fmla="*/ 0 h 21600"/>
              <a:gd name="T4" fmla="*/ 21600 w 21600"/>
              <a:gd name="T5" fmla="*/ 21600 h 21600"/>
              <a:gd name="T6" fmla="*/ 0 w 21600"/>
              <a:gd name="T7" fmla="*/ 21600 h 21600"/>
              <a:gd name="T8" fmla="*/ 4800 w 21600"/>
              <a:gd name="T9" fmla="*/ 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1600" h="21600">
                <a:moveTo>
                  <a:pt x="4800" y="0"/>
                </a:moveTo>
                <a:lnTo>
                  <a:pt x="16800" y="0"/>
                </a:lnTo>
                <a:lnTo>
                  <a:pt x="21600" y="21600"/>
                </a:lnTo>
                <a:lnTo>
                  <a:pt x="0" y="21600"/>
                </a:lnTo>
                <a:lnTo>
                  <a:pt x="4800" y="0"/>
                </a:lnTo>
              </a:path>
            </a:pathLst>
          </a:custGeom>
          <a:solidFill>
            <a:srgbClr val="DDDDDD"/>
          </a:solidFill>
          <a:ln>
            <a:noFill/>
          </a:ln>
          <a:extLst>
            <a:ext uri="{91240B29-F687-4F45-9708-019B960494DF}">
              <a14:hiddenLine xmlns:a14="http://schemas.microsoft.com/office/drawing/2010/main" w="3600">
                <a:solidFill>
                  <a:srgbClr val="DDDDDD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09" name="Line 85">
            <a:extLst>
              <a:ext uri="{FF2B5EF4-FFF2-40B4-BE49-F238E27FC236}">
                <a16:creationId xmlns:a16="http://schemas.microsoft.com/office/drawing/2014/main" id="{B5D7F656-57B2-EEC1-832B-04C46D00CDDB}"/>
              </a:ext>
            </a:extLst>
          </xdr:cNvPr>
          <xdr:cNvSpPr>
            <a:spLocks noChangeShapeType="1"/>
          </xdr:cNvSpPr>
        </xdr:nvSpPr>
        <xdr:spPr bwMode="auto">
          <a:xfrm flipV="1">
            <a:off x="164" y="745"/>
            <a:ext cx="15" cy="38"/>
          </a:xfrm>
          <a:prstGeom prst="line">
            <a:avLst/>
          </a:prstGeom>
          <a:noFill/>
          <a:ln w="360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0" name="Line 86">
            <a:extLst>
              <a:ext uri="{FF2B5EF4-FFF2-40B4-BE49-F238E27FC236}">
                <a16:creationId xmlns:a16="http://schemas.microsoft.com/office/drawing/2014/main" id="{2F6B7AAE-086A-2BAB-2FF6-AA263761F1DF}"/>
              </a:ext>
            </a:extLst>
          </xdr:cNvPr>
          <xdr:cNvSpPr>
            <a:spLocks noChangeShapeType="1"/>
          </xdr:cNvSpPr>
        </xdr:nvSpPr>
        <xdr:spPr bwMode="auto">
          <a:xfrm>
            <a:off x="148" y="745"/>
            <a:ext cx="31" cy="1"/>
          </a:xfrm>
          <a:prstGeom prst="line">
            <a:avLst/>
          </a:prstGeom>
          <a:noFill/>
          <a:ln w="360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1" name="Freeform 87">
            <a:extLst>
              <a:ext uri="{FF2B5EF4-FFF2-40B4-BE49-F238E27FC236}">
                <a16:creationId xmlns:a16="http://schemas.microsoft.com/office/drawing/2014/main" id="{D77287EF-7F10-3855-6D7A-E4C29E53A0BD}"/>
              </a:ext>
            </a:extLst>
          </xdr:cNvPr>
          <xdr:cNvSpPr>
            <a:spLocks noChangeArrowheads="1"/>
          </xdr:cNvSpPr>
        </xdr:nvSpPr>
        <xdr:spPr bwMode="auto">
          <a:xfrm>
            <a:off x="201" y="745"/>
            <a:ext cx="46" cy="38"/>
          </a:xfrm>
          <a:custGeom>
            <a:avLst/>
            <a:gdLst>
              <a:gd name="T0" fmla="*/ 0 w 21600"/>
              <a:gd name="T1" fmla="*/ 0 h 21600"/>
              <a:gd name="T2" fmla="*/ 7200 w 21600"/>
              <a:gd name="T3" fmla="*/ 21600 h 21600"/>
              <a:gd name="T4" fmla="*/ 21600 w 21600"/>
              <a:gd name="T5" fmla="*/ 21600 h 21600"/>
              <a:gd name="T6" fmla="*/ 14400 w 21600"/>
              <a:gd name="T7" fmla="*/ 0 h 21600"/>
              <a:gd name="T8" fmla="*/ 0 w 21600"/>
              <a:gd name="T9" fmla="*/ 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1600" h="21600">
                <a:moveTo>
                  <a:pt x="0" y="0"/>
                </a:moveTo>
                <a:lnTo>
                  <a:pt x="7200" y="21600"/>
                </a:lnTo>
                <a:lnTo>
                  <a:pt x="21600" y="21600"/>
                </a:lnTo>
                <a:lnTo>
                  <a:pt x="14400" y="0"/>
                </a:lnTo>
                <a:lnTo>
                  <a:pt x="0" y="0"/>
                </a:lnTo>
              </a:path>
            </a:pathLst>
          </a:custGeom>
          <a:solidFill>
            <a:srgbClr val="DDDDDD"/>
          </a:solidFill>
          <a:ln>
            <a:noFill/>
          </a:ln>
          <a:extLst>
            <a:ext uri="{91240B29-F687-4F45-9708-019B960494DF}">
              <a14:hiddenLine xmlns:a14="http://schemas.microsoft.com/office/drawing/2010/main" w="3600">
                <a:solidFill>
                  <a:srgbClr val="DDDDDD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12" name="Line 88">
            <a:extLst>
              <a:ext uri="{FF2B5EF4-FFF2-40B4-BE49-F238E27FC236}">
                <a16:creationId xmlns:a16="http://schemas.microsoft.com/office/drawing/2014/main" id="{CBC1B233-808E-B198-3B25-B7E50BE73F5E}"/>
              </a:ext>
            </a:extLst>
          </xdr:cNvPr>
          <xdr:cNvSpPr>
            <a:spLocks noChangeShapeType="1"/>
          </xdr:cNvSpPr>
        </xdr:nvSpPr>
        <xdr:spPr bwMode="auto">
          <a:xfrm>
            <a:off x="201" y="745"/>
            <a:ext cx="16" cy="38"/>
          </a:xfrm>
          <a:prstGeom prst="line">
            <a:avLst/>
          </a:prstGeom>
          <a:noFill/>
          <a:ln w="360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3" name="Line 89">
            <a:extLst>
              <a:ext uri="{FF2B5EF4-FFF2-40B4-BE49-F238E27FC236}">
                <a16:creationId xmlns:a16="http://schemas.microsoft.com/office/drawing/2014/main" id="{C228CDC4-8207-B493-020B-1B90BB3D2B5B}"/>
              </a:ext>
            </a:extLst>
          </xdr:cNvPr>
          <xdr:cNvSpPr>
            <a:spLocks noChangeShapeType="1"/>
          </xdr:cNvSpPr>
        </xdr:nvSpPr>
        <xdr:spPr bwMode="auto">
          <a:xfrm>
            <a:off x="217" y="783"/>
            <a:ext cx="30" cy="0"/>
          </a:xfrm>
          <a:prstGeom prst="line">
            <a:avLst/>
          </a:prstGeom>
          <a:noFill/>
          <a:ln w="360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4" name="Line 90">
            <a:extLst>
              <a:ext uri="{FF2B5EF4-FFF2-40B4-BE49-F238E27FC236}">
                <a16:creationId xmlns:a16="http://schemas.microsoft.com/office/drawing/2014/main" id="{87F63ACF-4965-48E8-6B9E-3425413B8BAD}"/>
              </a:ext>
            </a:extLst>
          </xdr:cNvPr>
          <xdr:cNvSpPr>
            <a:spLocks noChangeShapeType="1"/>
          </xdr:cNvSpPr>
        </xdr:nvSpPr>
        <xdr:spPr bwMode="auto">
          <a:xfrm>
            <a:off x="232" y="745"/>
            <a:ext cx="15" cy="38"/>
          </a:xfrm>
          <a:prstGeom prst="line">
            <a:avLst/>
          </a:prstGeom>
          <a:noFill/>
          <a:ln w="360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5" name="Line 91">
            <a:extLst>
              <a:ext uri="{FF2B5EF4-FFF2-40B4-BE49-F238E27FC236}">
                <a16:creationId xmlns:a16="http://schemas.microsoft.com/office/drawing/2014/main" id="{2144C285-8A43-FB9A-3856-20897CE1EF62}"/>
              </a:ext>
            </a:extLst>
          </xdr:cNvPr>
          <xdr:cNvSpPr>
            <a:spLocks noChangeShapeType="1"/>
          </xdr:cNvSpPr>
        </xdr:nvSpPr>
        <xdr:spPr bwMode="auto">
          <a:xfrm>
            <a:off x="201" y="745"/>
            <a:ext cx="31" cy="1"/>
          </a:xfrm>
          <a:prstGeom prst="line">
            <a:avLst/>
          </a:prstGeom>
          <a:noFill/>
          <a:ln w="360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6" name="Line 92">
            <a:extLst>
              <a:ext uri="{FF2B5EF4-FFF2-40B4-BE49-F238E27FC236}">
                <a16:creationId xmlns:a16="http://schemas.microsoft.com/office/drawing/2014/main" id="{D9402A5D-89AA-CFB0-76AD-576BF2B8AD45}"/>
              </a:ext>
            </a:extLst>
          </xdr:cNvPr>
          <xdr:cNvSpPr>
            <a:spLocks noChangeShapeType="1"/>
          </xdr:cNvSpPr>
        </xdr:nvSpPr>
        <xdr:spPr bwMode="auto">
          <a:xfrm>
            <a:off x="170" y="768"/>
            <a:ext cx="40" cy="0"/>
          </a:xfrm>
          <a:prstGeom prst="line">
            <a:avLst/>
          </a:prstGeom>
          <a:noFill/>
          <a:ln w="360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7" name="Line 93">
            <a:extLst>
              <a:ext uri="{FF2B5EF4-FFF2-40B4-BE49-F238E27FC236}">
                <a16:creationId xmlns:a16="http://schemas.microsoft.com/office/drawing/2014/main" id="{894E4F5D-C725-86D6-C280-8E400C93D53E}"/>
              </a:ext>
            </a:extLst>
          </xdr:cNvPr>
          <xdr:cNvSpPr>
            <a:spLocks noChangeShapeType="1"/>
          </xdr:cNvSpPr>
        </xdr:nvSpPr>
        <xdr:spPr bwMode="auto">
          <a:xfrm>
            <a:off x="179" y="745"/>
            <a:ext cx="22" cy="1"/>
          </a:xfrm>
          <a:prstGeom prst="line">
            <a:avLst/>
          </a:prstGeom>
          <a:noFill/>
          <a:ln w="360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8" name="Line 94">
            <a:extLst>
              <a:ext uri="{FF2B5EF4-FFF2-40B4-BE49-F238E27FC236}">
                <a16:creationId xmlns:a16="http://schemas.microsoft.com/office/drawing/2014/main" id="{378014CE-2445-F0BC-6110-16F90CC891AB}"/>
              </a:ext>
            </a:extLst>
          </xdr:cNvPr>
          <xdr:cNvSpPr>
            <a:spLocks noChangeShapeType="1"/>
          </xdr:cNvSpPr>
        </xdr:nvSpPr>
        <xdr:spPr bwMode="auto">
          <a:xfrm>
            <a:off x="148" y="745"/>
            <a:ext cx="84" cy="1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9" name="Line 95">
            <a:extLst>
              <a:ext uri="{FF2B5EF4-FFF2-40B4-BE49-F238E27FC236}">
                <a16:creationId xmlns:a16="http://schemas.microsoft.com/office/drawing/2014/main" id="{94985215-91CD-038C-F9C3-394BCD6532E6}"/>
              </a:ext>
            </a:extLst>
          </xdr:cNvPr>
          <xdr:cNvSpPr>
            <a:spLocks noChangeShapeType="1"/>
          </xdr:cNvSpPr>
        </xdr:nvSpPr>
        <xdr:spPr bwMode="auto">
          <a:xfrm>
            <a:off x="232" y="745"/>
            <a:ext cx="15" cy="38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0" name="Line 96">
            <a:extLst>
              <a:ext uri="{FF2B5EF4-FFF2-40B4-BE49-F238E27FC236}">
                <a16:creationId xmlns:a16="http://schemas.microsoft.com/office/drawing/2014/main" id="{9614E54B-2A9A-42D8-F56E-6DD36EA0D47E}"/>
              </a:ext>
            </a:extLst>
          </xdr:cNvPr>
          <xdr:cNvSpPr>
            <a:spLocks noChangeShapeType="1"/>
          </xdr:cNvSpPr>
        </xdr:nvSpPr>
        <xdr:spPr bwMode="auto">
          <a:xfrm>
            <a:off x="217" y="783"/>
            <a:ext cx="30" cy="0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1" name="Line 97">
            <a:extLst>
              <a:ext uri="{FF2B5EF4-FFF2-40B4-BE49-F238E27FC236}">
                <a16:creationId xmlns:a16="http://schemas.microsoft.com/office/drawing/2014/main" id="{13E86F51-96F1-80B6-73BE-8F6F482341E9}"/>
              </a:ext>
            </a:extLst>
          </xdr:cNvPr>
          <xdr:cNvSpPr>
            <a:spLocks noChangeShapeType="1"/>
          </xdr:cNvSpPr>
        </xdr:nvSpPr>
        <xdr:spPr bwMode="auto">
          <a:xfrm>
            <a:off x="210" y="768"/>
            <a:ext cx="7" cy="15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2" name="Line 98">
            <a:extLst>
              <a:ext uri="{FF2B5EF4-FFF2-40B4-BE49-F238E27FC236}">
                <a16:creationId xmlns:a16="http://schemas.microsoft.com/office/drawing/2014/main" id="{13782FDE-170A-25C2-3479-BEB81D18BB31}"/>
              </a:ext>
            </a:extLst>
          </xdr:cNvPr>
          <xdr:cNvSpPr>
            <a:spLocks noChangeShapeType="1"/>
          </xdr:cNvSpPr>
        </xdr:nvSpPr>
        <xdr:spPr bwMode="auto">
          <a:xfrm>
            <a:off x="170" y="768"/>
            <a:ext cx="40" cy="0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3" name="Line 99">
            <a:extLst>
              <a:ext uri="{FF2B5EF4-FFF2-40B4-BE49-F238E27FC236}">
                <a16:creationId xmlns:a16="http://schemas.microsoft.com/office/drawing/2014/main" id="{F821791C-A016-BCAC-D71E-5B573CF0B00A}"/>
              </a:ext>
            </a:extLst>
          </xdr:cNvPr>
          <xdr:cNvSpPr>
            <a:spLocks noChangeShapeType="1"/>
          </xdr:cNvSpPr>
        </xdr:nvSpPr>
        <xdr:spPr bwMode="auto">
          <a:xfrm flipV="1">
            <a:off x="164" y="768"/>
            <a:ext cx="6" cy="15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4" name="Line 100">
            <a:extLst>
              <a:ext uri="{FF2B5EF4-FFF2-40B4-BE49-F238E27FC236}">
                <a16:creationId xmlns:a16="http://schemas.microsoft.com/office/drawing/2014/main" id="{E4983E72-D49E-2736-1D1A-4187929C7BD1}"/>
              </a:ext>
            </a:extLst>
          </xdr:cNvPr>
          <xdr:cNvSpPr>
            <a:spLocks noChangeShapeType="1"/>
          </xdr:cNvSpPr>
        </xdr:nvSpPr>
        <xdr:spPr bwMode="auto">
          <a:xfrm>
            <a:off x="133" y="783"/>
            <a:ext cx="31" cy="0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5" name="Line 101">
            <a:extLst>
              <a:ext uri="{FF2B5EF4-FFF2-40B4-BE49-F238E27FC236}">
                <a16:creationId xmlns:a16="http://schemas.microsoft.com/office/drawing/2014/main" id="{44801C27-B8C2-8ED5-B68D-DEF40443AC96}"/>
              </a:ext>
            </a:extLst>
          </xdr:cNvPr>
          <xdr:cNvSpPr>
            <a:spLocks noChangeShapeType="1"/>
          </xdr:cNvSpPr>
        </xdr:nvSpPr>
        <xdr:spPr bwMode="auto">
          <a:xfrm flipV="1">
            <a:off x="133" y="745"/>
            <a:ext cx="15" cy="38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6" name="Line 102">
            <a:extLst>
              <a:ext uri="{FF2B5EF4-FFF2-40B4-BE49-F238E27FC236}">
                <a16:creationId xmlns:a16="http://schemas.microsoft.com/office/drawing/2014/main" id="{85725369-3187-2C78-D986-A5E2D355F12D}"/>
              </a:ext>
            </a:extLst>
          </xdr:cNvPr>
          <xdr:cNvSpPr>
            <a:spLocks noChangeShapeType="1"/>
          </xdr:cNvSpPr>
        </xdr:nvSpPr>
        <xdr:spPr bwMode="auto">
          <a:xfrm flipV="1">
            <a:off x="164" y="677"/>
            <a:ext cx="7" cy="31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7" name="Line 103">
            <a:extLst>
              <a:ext uri="{FF2B5EF4-FFF2-40B4-BE49-F238E27FC236}">
                <a16:creationId xmlns:a16="http://schemas.microsoft.com/office/drawing/2014/main" id="{63D5090B-6C12-A973-0CFB-FC96E6B2E31D}"/>
              </a:ext>
            </a:extLst>
          </xdr:cNvPr>
          <xdr:cNvSpPr>
            <a:spLocks noChangeShapeType="1"/>
          </xdr:cNvSpPr>
        </xdr:nvSpPr>
        <xdr:spPr bwMode="auto">
          <a:xfrm>
            <a:off x="164" y="708"/>
            <a:ext cx="0" cy="37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" name="Freeform 104">
            <a:extLst>
              <a:ext uri="{FF2B5EF4-FFF2-40B4-BE49-F238E27FC236}">
                <a16:creationId xmlns:a16="http://schemas.microsoft.com/office/drawing/2014/main" id="{DA44D55F-BC3E-F542-4A29-B344A6CD3CBF}"/>
              </a:ext>
            </a:extLst>
          </xdr:cNvPr>
          <xdr:cNvSpPr>
            <a:spLocks noChangeArrowheads="1"/>
          </xdr:cNvSpPr>
        </xdr:nvSpPr>
        <xdr:spPr bwMode="auto">
          <a:xfrm>
            <a:off x="164" y="677"/>
            <a:ext cx="15" cy="68"/>
          </a:xfrm>
          <a:custGeom>
            <a:avLst/>
            <a:gdLst>
              <a:gd name="T0" fmla="*/ 0 w 21600"/>
              <a:gd name="T1" fmla="*/ 9600 h 21600"/>
              <a:gd name="T2" fmla="*/ 10800 w 21600"/>
              <a:gd name="T3" fmla="*/ 0 h 21600"/>
              <a:gd name="T4" fmla="*/ 21600 w 21600"/>
              <a:gd name="T5" fmla="*/ 0 h 21600"/>
              <a:gd name="T6" fmla="*/ 10800 w 21600"/>
              <a:gd name="T7" fmla="*/ 9600 h 21600"/>
              <a:gd name="T8" fmla="*/ 10800 w 21600"/>
              <a:gd name="T9" fmla="*/ 21600 h 21600"/>
              <a:gd name="T10" fmla="*/ 0 w 21600"/>
              <a:gd name="T11" fmla="*/ 21600 h 21600"/>
              <a:gd name="T12" fmla="*/ 0 w 21600"/>
              <a:gd name="T13" fmla="*/ 9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1600" h="21600">
                <a:moveTo>
                  <a:pt x="0" y="9600"/>
                </a:moveTo>
                <a:lnTo>
                  <a:pt x="10800" y="0"/>
                </a:lnTo>
                <a:lnTo>
                  <a:pt x="21600" y="0"/>
                </a:lnTo>
                <a:lnTo>
                  <a:pt x="10800" y="9600"/>
                </a:lnTo>
                <a:lnTo>
                  <a:pt x="10800" y="21600"/>
                </a:lnTo>
                <a:lnTo>
                  <a:pt x="0" y="21600"/>
                </a:lnTo>
                <a:lnTo>
                  <a:pt x="0" y="9600"/>
                </a:lnTo>
              </a:path>
            </a:pathLst>
          </a:custGeom>
          <a:solidFill>
            <a:srgbClr val="888888"/>
          </a:solidFill>
          <a:ln>
            <a:noFill/>
          </a:ln>
          <a:extLst>
            <a:ext uri="{91240B29-F687-4F45-9708-019B960494DF}">
              <a14:hiddenLine xmlns:a14="http://schemas.microsoft.com/office/drawing/2010/main" w="3600">
                <a:solidFill>
                  <a:srgbClr val="44444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29" name="Line 105">
            <a:extLst>
              <a:ext uri="{FF2B5EF4-FFF2-40B4-BE49-F238E27FC236}">
                <a16:creationId xmlns:a16="http://schemas.microsoft.com/office/drawing/2014/main" id="{F8FF205D-941B-86C7-6331-19A4637BEFDE}"/>
              </a:ext>
            </a:extLst>
          </xdr:cNvPr>
          <xdr:cNvSpPr>
            <a:spLocks noChangeShapeType="1"/>
          </xdr:cNvSpPr>
        </xdr:nvSpPr>
        <xdr:spPr bwMode="auto">
          <a:xfrm>
            <a:off x="164" y="745"/>
            <a:ext cx="7" cy="1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0" name="Line 106">
            <a:extLst>
              <a:ext uri="{FF2B5EF4-FFF2-40B4-BE49-F238E27FC236}">
                <a16:creationId xmlns:a16="http://schemas.microsoft.com/office/drawing/2014/main" id="{F0019C73-A29F-9D87-BBBA-F077F5568FC1}"/>
              </a:ext>
            </a:extLst>
          </xdr:cNvPr>
          <xdr:cNvSpPr>
            <a:spLocks noChangeShapeType="1"/>
          </xdr:cNvSpPr>
        </xdr:nvSpPr>
        <xdr:spPr bwMode="auto">
          <a:xfrm>
            <a:off x="171" y="708"/>
            <a:ext cx="0" cy="37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1" name="Freeform 107">
            <a:extLst>
              <a:ext uri="{FF2B5EF4-FFF2-40B4-BE49-F238E27FC236}">
                <a16:creationId xmlns:a16="http://schemas.microsoft.com/office/drawing/2014/main" id="{3B9E9BB1-9E6D-65B1-0BEA-CE7C66C84251}"/>
              </a:ext>
            </a:extLst>
          </xdr:cNvPr>
          <xdr:cNvSpPr>
            <a:spLocks noChangeArrowheads="1"/>
          </xdr:cNvSpPr>
        </xdr:nvSpPr>
        <xdr:spPr bwMode="auto">
          <a:xfrm>
            <a:off x="177" y="677"/>
            <a:ext cx="26" cy="8"/>
          </a:xfrm>
          <a:custGeom>
            <a:avLst/>
            <a:gdLst>
              <a:gd name="T0" fmla="*/ 20057 w 21600"/>
              <a:gd name="T1" fmla="*/ 0 h 21600"/>
              <a:gd name="T2" fmla="*/ 1543 w 21600"/>
              <a:gd name="T3" fmla="*/ 0 h 21600"/>
              <a:gd name="T4" fmla="*/ 0 w 21600"/>
              <a:gd name="T5" fmla="*/ 21600 h 21600"/>
              <a:gd name="T6" fmla="*/ 21600 w 21600"/>
              <a:gd name="T7" fmla="*/ 21600 h 21600"/>
              <a:gd name="T8" fmla="*/ 20057 w 21600"/>
              <a:gd name="T9" fmla="*/ 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1600" h="21600">
                <a:moveTo>
                  <a:pt x="20057" y="0"/>
                </a:moveTo>
                <a:lnTo>
                  <a:pt x="1543" y="0"/>
                </a:lnTo>
                <a:lnTo>
                  <a:pt x="0" y="21600"/>
                </a:lnTo>
                <a:lnTo>
                  <a:pt x="21600" y="21600"/>
                </a:lnTo>
                <a:lnTo>
                  <a:pt x="20057" y="0"/>
                </a:lnTo>
              </a:path>
            </a:pathLst>
          </a:custGeom>
          <a:solidFill>
            <a:srgbClr val="888888"/>
          </a:solidFill>
          <a:ln>
            <a:noFill/>
          </a:ln>
          <a:extLst>
            <a:ext uri="{91240B29-F687-4F45-9708-019B960494DF}">
              <a14:hiddenLine xmlns:a14="http://schemas.microsoft.com/office/drawing/2010/main" w="3600">
                <a:solidFill>
                  <a:srgbClr val="44444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2" name="Line 108">
            <a:extLst>
              <a:ext uri="{FF2B5EF4-FFF2-40B4-BE49-F238E27FC236}">
                <a16:creationId xmlns:a16="http://schemas.microsoft.com/office/drawing/2014/main" id="{32CD7573-63DD-400B-9562-DDD7C58565BB}"/>
              </a:ext>
            </a:extLst>
          </xdr:cNvPr>
          <xdr:cNvSpPr>
            <a:spLocks noChangeShapeType="1"/>
          </xdr:cNvSpPr>
        </xdr:nvSpPr>
        <xdr:spPr bwMode="auto">
          <a:xfrm flipV="1">
            <a:off x="171" y="677"/>
            <a:ext cx="8" cy="31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3" name="Line 109">
            <a:extLst>
              <a:ext uri="{FF2B5EF4-FFF2-40B4-BE49-F238E27FC236}">
                <a16:creationId xmlns:a16="http://schemas.microsoft.com/office/drawing/2014/main" id="{C8668ABE-1911-0C87-9A6E-739D43A56503}"/>
              </a:ext>
            </a:extLst>
          </xdr:cNvPr>
          <xdr:cNvSpPr>
            <a:spLocks noChangeShapeType="1"/>
          </xdr:cNvSpPr>
        </xdr:nvSpPr>
        <xdr:spPr bwMode="auto">
          <a:xfrm>
            <a:off x="171" y="677"/>
            <a:ext cx="8" cy="1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4" name="Line 110">
            <a:extLst>
              <a:ext uri="{FF2B5EF4-FFF2-40B4-BE49-F238E27FC236}">
                <a16:creationId xmlns:a16="http://schemas.microsoft.com/office/drawing/2014/main" id="{343608E5-B418-4218-CA19-0695AC1A2F84}"/>
              </a:ext>
            </a:extLst>
          </xdr:cNvPr>
          <xdr:cNvSpPr>
            <a:spLocks noChangeShapeType="1"/>
          </xdr:cNvSpPr>
        </xdr:nvSpPr>
        <xdr:spPr bwMode="auto">
          <a:xfrm>
            <a:off x="209" y="677"/>
            <a:ext cx="8" cy="31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5" name="Line 111">
            <a:extLst>
              <a:ext uri="{FF2B5EF4-FFF2-40B4-BE49-F238E27FC236}">
                <a16:creationId xmlns:a16="http://schemas.microsoft.com/office/drawing/2014/main" id="{90F8790B-2B48-37B2-7E75-33ECB1433161}"/>
              </a:ext>
            </a:extLst>
          </xdr:cNvPr>
          <xdr:cNvSpPr>
            <a:spLocks noChangeShapeType="1"/>
          </xdr:cNvSpPr>
        </xdr:nvSpPr>
        <xdr:spPr bwMode="auto">
          <a:xfrm>
            <a:off x="217" y="708"/>
            <a:ext cx="0" cy="37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" name="Freeform 112">
            <a:extLst>
              <a:ext uri="{FF2B5EF4-FFF2-40B4-BE49-F238E27FC236}">
                <a16:creationId xmlns:a16="http://schemas.microsoft.com/office/drawing/2014/main" id="{EEB0B55B-36BF-55B6-0668-7DCA341067C0}"/>
              </a:ext>
            </a:extLst>
          </xdr:cNvPr>
          <xdr:cNvSpPr>
            <a:spLocks noChangeArrowheads="1"/>
          </xdr:cNvSpPr>
        </xdr:nvSpPr>
        <xdr:spPr bwMode="auto">
          <a:xfrm>
            <a:off x="201" y="677"/>
            <a:ext cx="16" cy="68"/>
          </a:xfrm>
          <a:custGeom>
            <a:avLst/>
            <a:gdLst>
              <a:gd name="T0" fmla="*/ 0 w 21600"/>
              <a:gd name="T1" fmla="*/ 0 h 21600"/>
              <a:gd name="T2" fmla="*/ 10800 w 21600"/>
              <a:gd name="T3" fmla="*/ 0 h 21600"/>
              <a:gd name="T4" fmla="*/ 21600 w 21600"/>
              <a:gd name="T5" fmla="*/ 9600 h 21600"/>
              <a:gd name="T6" fmla="*/ 21600 w 21600"/>
              <a:gd name="T7" fmla="*/ 21600 h 21600"/>
              <a:gd name="T8" fmla="*/ 10800 w 21600"/>
              <a:gd name="T9" fmla="*/ 21600 h 21600"/>
              <a:gd name="T10" fmla="*/ 10800 w 21600"/>
              <a:gd name="T11" fmla="*/ 9600 h 21600"/>
              <a:gd name="T12" fmla="*/ 0 w 21600"/>
              <a:gd name="T13" fmla="*/ 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1600" h="21600">
                <a:moveTo>
                  <a:pt x="0" y="0"/>
                </a:moveTo>
                <a:lnTo>
                  <a:pt x="10800" y="0"/>
                </a:lnTo>
                <a:lnTo>
                  <a:pt x="21600" y="9600"/>
                </a:lnTo>
                <a:lnTo>
                  <a:pt x="21600" y="21600"/>
                </a:lnTo>
                <a:lnTo>
                  <a:pt x="10800" y="21600"/>
                </a:lnTo>
                <a:lnTo>
                  <a:pt x="10800" y="9600"/>
                </a:lnTo>
                <a:lnTo>
                  <a:pt x="0" y="0"/>
                </a:lnTo>
              </a:path>
            </a:pathLst>
          </a:custGeom>
          <a:solidFill>
            <a:srgbClr val="888888"/>
          </a:solidFill>
          <a:ln>
            <a:noFill/>
          </a:ln>
          <a:extLst>
            <a:ext uri="{91240B29-F687-4F45-9708-019B960494DF}">
              <a14:hiddenLine xmlns:a14="http://schemas.microsoft.com/office/drawing/2010/main" w="3600">
                <a:solidFill>
                  <a:srgbClr val="44444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7" name="Line 113">
            <a:extLst>
              <a:ext uri="{FF2B5EF4-FFF2-40B4-BE49-F238E27FC236}">
                <a16:creationId xmlns:a16="http://schemas.microsoft.com/office/drawing/2014/main" id="{B7D6D6A5-2E55-2371-1EB0-54DA5D208AEC}"/>
              </a:ext>
            </a:extLst>
          </xdr:cNvPr>
          <xdr:cNvSpPr>
            <a:spLocks noChangeShapeType="1"/>
          </xdr:cNvSpPr>
        </xdr:nvSpPr>
        <xdr:spPr bwMode="auto">
          <a:xfrm>
            <a:off x="209" y="745"/>
            <a:ext cx="8" cy="1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8" name="Line 114">
            <a:extLst>
              <a:ext uri="{FF2B5EF4-FFF2-40B4-BE49-F238E27FC236}">
                <a16:creationId xmlns:a16="http://schemas.microsoft.com/office/drawing/2014/main" id="{AC71AA11-DE92-7B20-2131-7294CBBB3872}"/>
              </a:ext>
            </a:extLst>
          </xdr:cNvPr>
          <xdr:cNvSpPr>
            <a:spLocks noChangeShapeType="1"/>
          </xdr:cNvSpPr>
        </xdr:nvSpPr>
        <xdr:spPr bwMode="auto">
          <a:xfrm>
            <a:off x="209" y="708"/>
            <a:ext cx="0" cy="37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9" name="Line 115">
            <a:extLst>
              <a:ext uri="{FF2B5EF4-FFF2-40B4-BE49-F238E27FC236}">
                <a16:creationId xmlns:a16="http://schemas.microsoft.com/office/drawing/2014/main" id="{FFDD31AD-C469-9947-FD8B-B564C65CEF03}"/>
              </a:ext>
            </a:extLst>
          </xdr:cNvPr>
          <xdr:cNvSpPr>
            <a:spLocks noChangeShapeType="1"/>
          </xdr:cNvSpPr>
        </xdr:nvSpPr>
        <xdr:spPr bwMode="auto">
          <a:xfrm>
            <a:off x="201" y="677"/>
            <a:ext cx="8" cy="31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0" name="Line 116">
            <a:extLst>
              <a:ext uri="{FF2B5EF4-FFF2-40B4-BE49-F238E27FC236}">
                <a16:creationId xmlns:a16="http://schemas.microsoft.com/office/drawing/2014/main" id="{E7540C10-7B99-BFA8-18BC-6074E79138F7}"/>
              </a:ext>
            </a:extLst>
          </xdr:cNvPr>
          <xdr:cNvSpPr>
            <a:spLocks noChangeShapeType="1"/>
          </xdr:cNvSpPr>
        </xdr:nvSpPr>
        <xdr:spPr bwMode="auto">
          <a:xfrm>
            <a:off x="201" y="677"/>
            <a:ext cx="8" cy="1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1" name="Line 117">
            <a:extLst>
              <a:ext uri="{FF2B5EF4-FFF2-40B4-BE49-F238E27FC236}">
                <a16:creationId xmlns:a16="http://schemas.microsoft.com/office/drawing/2014/main" id="{1F074686-5402-271D-34CD-4BDB07E71A77}"/>
              </a:ext>
            </a:extLst>
          </xdr:cNvPr>
          <xdr:cNvSpPr>
            <a:spLocks noChangeShapeType="1"/>
          </xdr:cNvSpPr>
        </xdr:nvSpPr>
        <xdr:spPr bwMode="auto">
          <a:xfrm>
            <a:off x="179" y="677"/>
            <a:ext cx="22" cy="1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2" name="Line 118">
            <a:extLst>
              <a:ext uri="{FF2B5EF4-FFF2-40B4-BE49-F238E27FC236}">
                <a16:creationId xmlns:a16="http://schemas.microsoft.com/office/drawing/2014/main" id="{F0A5C533-4691-1FD6-DFA5-FA27CC8A58A3}"/>
              </a:ext>
            </a:extLst>
          </xdr:cNvPr>
          <xdr:cNvSpPr>
            <a:spLocks noChangeShapeType="1"/>
          </xdr:cNvSpPr>
        </xdr:nvSpPr>
        <xdr:spPr bwMode="auto">
          <a:xfrm>
            <a:off x="177" y="685"/>
            <a:ext cx="26" cy="0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3" name="Rectangle 119">
            <a:extLst>
              <a:ext uri="{FF2B5EF4-FFF2-40B4-BE49-F238E27FC236}">
                <a16:creationId xmlns:a16="http://schemas.microsoft.com/office/drawing/2014/main" id="{A5F50EDD-7EDB-6E41-50E5-DB3E788DF06D}"/>
              </a:ext>
            </a:extLst>
          </xdr:cNvPr>
          <xdr:cNvSpPr>
            <a:spLocks noChangeArrowheads="1"/>
          </xdr:cNvSpPr>
        </xdr:nvSpPr>
        <xdr:spPr bwMode="auto">
          <a:xfrm>
            <a:off x="194" y="730"/>
            <a:ext cx="15" cy="15"/>
          </a:xfrm>
          <a:prstGeom prst="rect">
            <a:avLst/>
          </a:prstGeom>
          <a:solidFill>
            <a:srgbClr val="C0C0C0"/>
          </a:solidFill>
          <a:ln w="3600">
            <a:solidFill>
              <a:srgbClr val="444444"/>
            </a:solidFill>
            <a:miter lim="800000"/>
            <a:headEnd/>
            <a:tailEnd/>
          </a:ln>
        </xdr:spPr>
      </xdr:sp>
      <xdr:sp macro="" textlink="">
        <xdr:nvSpPr>
          <xdr:cNvPr id="1144" name="Oval 120">
            <a:extLst>
              <a:ext uri="{FF2B5EF4-FFF2-40B4-BE49-F238E27FC236}">
                <a16:creationId xmlns:a16="http://schemas.microsoft.com/office/drawing/2014/main" id="{6365EA89-714C-4C05-74D1-303D7B5CF8B3}"/>
              </a:ext>
            </a:extLst>
          </xdr:cNvPr>
          <xdr:cNvSpPr>
            <a:spLocks noChangeArrowheads="1"/>
          </xdr:cNvSpPr>
        </xdr:nvSpPr>
        <xdr:spPr bwMode="auto">
          <a:xfrm>
            <a:off x="194" y="730"/>
            <a:ext cx="15" cy="16"/>
          </a:xfrm>
          <a:prstGeom prst="ellipse">
            <a:avLst/>
          </a:prstGeom>
          <a:solidFill>
            <a:srgbClr val="C0C0C0"/>
          </a:solidFill>
          <a:ln w="3600">
            <a:solidFill>
              <a:srgbClr val="444444"/>
            </a:solidFill>
            <a:round/>
            <a:headEnd/>
            <a:tailEnd/>
          </a:ln>
        </xdr:spPr>
      </xdr:sp>
      <xdr:sp macro="" textlink="">
        <xdr:nvSpPr>
          <xdr:cNvPr id="1145" name="Rectangle 121">
            <a:extLst>
              <a:ext uri="{FF2B5EF4-FFF2-40B4-BE49-F238E27FC236}">
                <a16:creationId xmlns:a16="http://schemas.microsoft.com/office/drawing/2014/main" id="{923276EE-F51E-F4A3-C90D-CF861377E993}"/>
              </a:ext>
            </a:extLst>
          </xdr:cNvPr>
          <xdr:cNvSpPr>
            <a:spLocks noChangeArrowheads="1"/>
          </xdr:cNvSpPr>
        </xdr:nvSpPr>
        <xdr:spPr bwMode="auto">
          <a:xfrm>
            <a:off x="171" y="708"/>
            <a:ext cx="38" cy="7"/>
          </a:xfrm>
          <a:prstGeom prst="rect">
            <a:avLst/>
          </a:prstGeom>
          <a:solidFill>
            <a:srgbClr val="888888"/>
          </a:solidFill>
          <a:ln w="3600">
            <a:solidFill>
              <a:srgbClr val="444444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B232"/>
  <sheetViews>
    <sheetView tabSelected="1" zoomScale="45" zoomScaleNormal="200" zoomScaleSheetLayoutView="75" workbookViewId="0">
      <pane ySplit="2" topLeftCell="A3" activePane="bottomLeft" state="frozen"/>
      <selection pane="bottomLeft" activeCell="A7" sqref="A7:BH28"/>
    </sheetView>
  </sheetViews>
  <sheetFormatPr defaultColWidth="0" defaultRowHeight="14.25" zeroHeight="1" x14ac:dyDescent="0.2"/>
  <cols>
    <col min="1" max="158" width="0.875" style="1" customWidth="1"/>
    <col min="159" max="16384" width="0" style="1" hidden="1"/>
  </cols>
  <sheetData>
    <row r="1" spans="1:158" ht="30" customHeight="1" thickBot="1" x14ac:dyDescent="0.25">
      <c r="A1" s="112" t="s">
        <v>46</v>
      </c>
      <c r="B1" s="116" t="str">
        <f ca="1">INDEX(Ranking!B:B,MATCH(A1,Ranking!P:P,0),1)</f>
        <v>東シナ海油田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3" t="s">
        <v>28</v>
      </c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Q1" s="124" t="s">
        <v>32</v>
      </c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20">
        <v>6</v>
      </c>
      <c r="ED1" s="208">
        <f>EC1</f>
        <v>6</v>
      </c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10"/>
      <c r="EV1" s="117"/>
      <c r="EW1" s="117"/>
      <c r="EX1" s="117"/>
      <c r="EY1" s="117"/>
      <c r="EZ1" s="117"/>
      <c r="FA1" s="117"/>
      <c r="FB1" s="118"/>
    </row>
    <row r="2" spans="1:158" ht="5.45" customHeight="1" thickTop="1" x14ac:dyDescent="0.2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19"/>
      <c r="EO2" s="219"/>
      <c r="EP2" s="219"/>
      <c r="EQ2" s="219"/>
      <c r="ER2" s="219"/>
      <c r="ES2" s="219"/>
      <c r="ET2" s="219"/>
      <c r="EU2" s="219"/>
      <c r="EV2" s="219"/>
      <c r="EW2" s="219"/>
      <c r="EX2" s="219"/>
      <c r="EY2" s="219"/>
      <c r="EZ2" s="219"/>
      <c r="FA2" s="219"/>
      <c r="FB2" s="118"/>
    </row>
    <row r="3" spans="1:158" ht="5.45" customHeight="1" x14ac:dyDescent="0.2">
      <c r="A3" s="220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44"/>
    </row>
    <row r="4" spans="1:158" ht="5.45" customHeight="1" x14ac:dyDescent="0.2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/>
      <c r="EM4" s="221"/>
      <c r="EN4" s="221"/>
      <c r="EO4" s="221"/>
      <c r="EP4" s="221"/>
      <c r="EQ4" s="221"/>
      <c r="ER4" s="221"/>
      <c r="ES4" s="221"/>
      <c r="ET4" s="221"/>
      <c r="EU4" s="221"/>
      <c r="EV4" s="221"/>
      <c r="EW4" s="221"/>
      <c r="EX4" s="221"/>
      <c r="EY4" s="221"/>
      <c r="EZ4" s="221"/>
      <c r="FA4" s="221"/>
      <c r="FB4" s="144"/>
    </row>
    <row r="5" spans="1:158" ht="5.45" customHeight="1" x14ac:dyDescent="0.2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>
        <v>84</v>
      </c>
      <c r="CT5" s="169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44"/>
    </row>
    <row r="6" spans="1:158" ht="5.45" customHeight="1" x14ac:dyDescent="0.2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>
        <v>91</v>
      </c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44"/>
    </row>
    <row r="7" spans="1:158" ht="5.45" customHeight="1" x14ac:dyDescent="0.2">
      <c r="A7" s="175" t="str">
        <f ca="1">$B$1&amp;" #"&amp;(IF(SUMIF(Table!B:B,A1,Table!I:I)=0,0,SUMIF(Table!B:B,A1,Table!I:I))+1)</f>
        <v>東シナ海油田 #1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44"/>
    </row>
    <row r="8" spans="1:158" ht="5.45" customHeight="1" x14ac:dyDescent="0.2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44"/>
    </row>
    <row r="9" spans="1:158" ht="5.45" customHeight="1" x14ac:dyDescent="0.2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44"/>
    </row>
    <row r="10" spans="1:158" ht="5.45" customHeight="1" x14ac:dyDescent="0.2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44"/>
    </row>
    <row r="11" spans="1:158" ht="5.45" customHeight="1" x14ac:dyDescent="0.2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44"/>
    </row>
    <row r="12" spans="1:158" ht="5.45" customHeight="1" x14ac:dyDescent="0.2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44"/>
    </row>
    <row r="13" spans="1:158" ht="5.45" customHeight="1" x14ac:dyDescent="0.2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160" t="s">
        <v>7</v>
      </c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44"/>
    </row>
    <row r="14" spans="1:158" ht="5.45" customHeight="1" x14ac:dyDescent="0.2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44"/>
    </row>
    <row r="15" spans="1:158" ht="5.45" customHeight="1" x14ac:dyDescent="0.2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44"/>
    </row>
    <row r="16" spans="1:158" ht="5.45" customHeight="1" x14ac:dyDescent="0.2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44"/>
    </row>
    <row r="17" spans="1:158" ht="5.45" customHeight="1" x14ac:dyDescent="0.2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44"/>
    </row>
    <row r="18" spans="1:158" ht="5.45" customHeight="1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7"/>
      <c r="BY18" s="8"/>
      <c r="BZ18" s="8"/>
      <c r="CA18" s="8"/>
      <c r="CB18" s="8"/>
      <c r="CC18" s="8"/>
      <c r="CD18" s="9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44"/>
    </row>
    <row r="19" spans="1:158" ht="5.45" customHeight="1" x14ac:dyDescent="0.2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10"/>
      <c r="BY19" s="11"/>
      <c r="BZ19" s="11"/>
      <c r="CA19" s="11"/>
      <c r="CB19" s="11"/>
      <c r="CC19" s="11"/>
      <c r="CD19" s="12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44"/>
    </row>
    <row r="20" spans="1:158" ht="5.45" customHeight="1" x14ac:dyDescent="0.2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10"/>
      <c r="BY20" s="11"/>
      <c r="BZ20" s="11"/>
      <c r="CA20" s="11"/>
      <c r="CB20" s="11"/>
      <c r="CC20" s="11"/>
      <c r="CD20" s="12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172">
        <f ca="1">IF(SUMIF(Ranking!P:P,A1,Ranking!D:D)=0,TODAY(),SUMIF(Ranking!P:P,A1,Ranking!D:D))</f>
        <v>44986</v>
      </c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44"/>
    </row>
    <row r="21" spans="1:158" ht="5.45" customHeight="1" x14ac:dyDescent="0.2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10"/>
      <c r="BY21" s="11"/>
      <c r="BZ21" s="11"/>
      <c r="CA21" s="11"/>
      <c r="CB21" s="11"/>
      <c r="CC21" s="11"/>
      <c r="CD21" s="12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44"/>
    </row>
    <row r="22" spans="1:158" ht="5.45" customHeight="1" x14ac:dyDescent="0.2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10"/>
      <c r="BY22" s="11"/>
      <c r="BZ22" s="11"/>
      <c r="CA22" s="11"/>
      <c r="CB22" s="11"/>
      <c r="CC22" s="11"/>
      <c r="CD22" s="12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44"/>
    </row>
    <row r="23" spans="1:158" ht="5.45" customHeight="1" x14ac:dyDescent="0.2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10"/>
      <c r="BY23" s="11"/>
      <c r="BZ23" s="11"/>
      <c r="CA23" s="11"/>
      <c r="CB23" s="11"/>
      <c r="CC23" s="11"/>
      <c r="CD23" s="12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44"/>
    </row>
    <row r="24" spans="1:158" ht="5.45" customHeight="1" x14ac:dyDescent="0.2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10"/>
      <c r="BY24" s="11"/>
      <c r="BZ24" s="11"/>
      <c r="CA24" s="11"/>
      <c r="CB24" s="11"/>
      <c r="CC24" s="11"/>
      <c r="CD24" s="12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44"/>
    </row>
    <row r="25" spans="1:158" ht="5.45" customHeight="1" x14ac:dyDescent="0.2">
      <c r="A25" s="176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10"/>
      <c r="BY25" s="11"/>
      <c r="BZ25" s="11"/>
      <c r="CA25" s="11"/>
      <c r="CB25" s="11"/>
      <c r="CC25" s="11"/>
      <c r="CD25" s="12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44"/>
    </row>
    <row r="26" spans="1:158" ht="5.45" customHeight="1" x14ac:dyDescent="0.2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10"/>
      <c r="BY26" s="11"/>
      <c r="BZ26" s="11"/>
      <c r="CA26" s="11"/>
      <c r="CB26" s="11"/>
      <c r="CC26" s="11"/>
      <c r="CD26" s="12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44"/>
    </row>
    <row r="27" spans="1:158" ht="5.45" customHeight="1" x14ac:dyDescent="0.2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10"/>
      <c r="BY27" s="11"/>
      <c r="BZ27" s="11"/>
      <c r="CA27" s="11"/>
      <c r="CB27" s="11"/>
      <c r="CC27" s="11"/>
      <c r="CD27" s="12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44"/>
    </row>
    <row r="28" spans="1:158" ht="5.45" customHeight="1" x14ac:dyDescent="0.2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10"/>
      <c r="BY28" s="11"/>
      <c r="BZ28" s="11"/>
      <c r="CA28" s="11"/>
      <c r="CB28" s="11"/>
      <c r="CC28" s="11"/>
      <c r="CD28" s="12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44"/>
    </row>
    <row r="29" spans="1:158" ht="5.45" customHeight="1" x14ac:dyDescent="0.2">
      <c r="A29" s="200">
        <f ca="1">IF(SUMIF(Ranking!P:P,A1,Ranking!D:D)=0,TODAY(),SUMIF(Ranking!P:P,A1,Ranking!F:F))</f>
        <v>45058.620273029999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10"/>
      <c r="BY29" s="11"/>
      <c r="BZ29" s="11"/>
      <c r="CA29" s="11"/>
      <c r="CB29" s="11"/>
      <c r="CC29" s="11"/>
      <c r="CD29" s="12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218" t="s">
        <v>6</v>
      </c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144"/>
    </row>
    <row r="30" spans="1:158" ht="5.45" customHeight="1" x14ac:dyDescent="0.2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10"/>
      <c r="BY30" s="11"/>
      <c r="BZ30" s="11"/>
      <c r="CA30" s="11"/>
      <c r="CB30" s="11"/>
      <c r="CC30" s="11"/>
      <c r="CD30" s="12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144"/>
    </row>
    <row r="31" spans="1:158" ht="5.45" customHeight="1" x14ac:dyDescent="0.2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10"/>
      <c r="BY31" s="11"/>
      <c r="BZ31" s="11"/>
      <c r="CA31" s="11"/>
      <c r="CB31" s="11"/>
      <c r="CC31" s="11"/>
      <c r="CD31" s="12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  <c r="EX31" s="218"/>
      <c r="EY31" s="218"/>
      <c r="EZ31" s="218"/>
      <c r="FA31" s="218"/>
      <c r="FB31" s="144"/>
    </row>
    <row r="32" spans="1:158" ht="5.45" customHeight="1" x14ac:dyDescent="0.2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10"/>
      <c r="BY32" s="11"/>
      <c r="BZ32" s="11"/>
      <c r="CA32" s="11"/>
      <c r="CB32" s="11"/>
      <c r="CC32" s="11"/>
      <c r="CD32" s="12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18"/>
      <c r="EW32" s="218"/>
      <c r="EX32" s="218"/>
      <c r="EY32" s="218"/>
      <c r="EZ32" s="218"/>
      <c r="FA32" s="218"/>
      <c r="FB32" s="144"/>
    </row>
    <row r="33" spans="1:158" ht="5.45" customHeight="1" x14ac:dyDescent="0.2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10"/>
      <c r="BY33" s="11"/>
      <c r="BZ33" s="11"/>
      <c r="CA33" s="11"/>
      <c r="CB33" s="11"/>
      <c r="CC33" s="11"/>
      <c r="CD33" s="12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  <c r="EL33" s="218"/>
      <c r="EM33" s="218"/>
      <c r="EN33" s="218"/>
      <c r="EO33" s="218"/>
      <c r="EP33" s="218"/>
      <c r="EQ33" s="218"/>
      <c r="ER33" s="218"/>
      <c r="ES33" s="218"/>
      <c r="ET33" s="218"/>
      <c r="EU33" s="218"/>
      <c r="EV33" s="218"/>
      <c r="EW33" s="218"/>
      <c r="EX33" s="218"/>
      <c r="EY33" s="218"/>
      <c r="EZ33" s="218"/>
      <c r="FA33" s="218"/>
      <c r="FB33" s="144"/>
    </row>
    <row r="34" spans="1:158" ht="5.45" customHeight="1" x14ac:dyDescent="0.2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10"/>
      <c r="BY34" s="11"/>
      <c r="BZ34" s="11"/>
      <c r="CA34" s="11"/>
      <c r="CB34" s="11"/>
      <c r="CC34" s="11"/>
      <c r="CD34" s="12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18"/>
      <c r="EW34" s="218"/>
      <c r="EX34" s="218"/>
      <c r="EY34" s="218"/>
      <c r="EZ34" s="218"/>
      <c r="FA34" s="218"/>
      <c r="FB34" s="144"/>
    </row>
    <row r="35" spans="1:158" ht="5.45" customHeight="1" x14ac:dyDescent="0.2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10"/>
      <c r="BY35" s="11"/>
      <c r="BZ35" s="11"/>
      <c r="CA35" s="11"/>
      <c r="CB35" s="11"/>
      <c r="CC35" s="11"/>
      <c r="CD35" s="12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/>
      <c r="ET35" s="218"/>
      <c r="EU35" s="218"/>
      <c r="EV35" s="218"/>
      <c r="EW35" s="218"/>
      <c r="EX35" s="218"/>
      <c r="EY35" s="218"/>
      <c r="EZ35" s="218"/>
      <c r="FA35" s="218"/>
      <c r="FB35" s="144"/>
    </row>
    <row r="36" spans="1:158" ht="5.45" customHeight="1" x14ac:dyDescent="0.2">
      <c r="A36" s="201">
        <f ca="1">IF(SUMIF(Ranking!P:P,A1,Ranking!G:G)=0,0,SUMIF(Ranking!P:P,A1,Ranking!G:G))</f>
        <v>72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6">
        <f ca="1">ROUND(NOW(),8)</f>
        <v>45058.620273029999</v>
      </c>
      <c r="AB36" s="207"/>
      <c r="AC36" s="207"/>
      <c r="AD36" s="207"/>
      <c r="AE36" s="207"/>
      <c r="AF36" s="207"/>
      <c r="AG36" s="207"/>
      <c r="AH36" s="207"/>
      <c r="AI36" s="203">
        <f ca="1">IF(SUMIF(Ranking!P:P,A1,Ranking!H:H)=0,0,SUMIF(Ranking!P:P,A1,Ranking!H:H))</f>
        <v>1742</v>
      </c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4"/>
      <c r="BD36" s="204"/>
      <c r="BE36" s="204"/>
      <c r="BF36" s="204"/>
      <c r="BG36" s="204"/>
      <c r="BH36" s="204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10"/>
      <c r="BY36" s="11"/>
      <c r="BZ36" s="11"/>
      <c r="CA36" s="11"/>
      <c r="CB36" s="11"/>
      <c r="CC36" s="11"/>
      <c r="CD36" s="12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172">
        <f ca="1">IF(SUMIF(Ranking!P:P,A1,Ranking!E:E)=0,TODAY(),SUMIF(Ranking!P:P,A1,Ranking!E:E))</f>
        <v>45070</v>
      </c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44"/>
    </row>
    <row r="37" spans="1:158" ht="5.45" customHeight="1" x14ac:dyDescent="0.2">
      <c r="A37" s="202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7"/>
      <c r="AB37" s="207"/>
      <c r="AC37" s="207"/>
      <c r="AD37" s="207"/>
      <c r="AE37" s="207"/>
      <c r="AF37" s="207"/>
      <c r="AG37" s="207"/>
      <c r="AH37" s="207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4"/>
      <c r="BD37" s="204"/>
      <c r="BE37" s="204"/>
      <c r="BF37" s="204"/>
      <c r="BG37" s="204"/>
      <c r="BH37" s="204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10"/>
      <c r="BY37" s="11"/>
      <c r="BZ37" s="11"/>
      <c r="CA37" s="11"/>
      <c r="CB37" s="11"/>
      <c r="CC37" s="11"/>
      <c r="CD37" s="12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44"/>
    </row>
    <row r="38" spans="1:158" ht="5.45" customHeight="1" x14ac:dyDescent="0.2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7"/>
      <c r="AB38" s="207"/>
      <c r="AC38" s="207"/>
      <c r="AD38" s="207"/>
      <c r="AE38" s="207"/>
      <c r="AF38" s="207"/>
      <c r="AG38" s="207"/>
      <c r="AH38" s="207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4"/>
      <c r="BD38" s="204"/>
      <c r="BE38" s="204"/>
      <c r="BF38" s="204"/>
      <c r="BG38" s="204"/>
      <c r="BH38" s="204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10"/>
      <c r="BY38" s="11"/>
      <c r="BZ38" s="11"/>
      <c r="CA38" s="11"/>
      <c r="CB38" s="11"/>
      <c r="CC38" s="11"/>
      <c r="CD38" s="12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44"/>
    </row>
    <row r="39" spans="1:158" ht="5.45" customHeight="1" x14ac:dyDescent="0.2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7"/>
      <c r="AB39" s="207"/>
      <c r="AC39" s="207"/>
      <c r="AD39" s="207"/>
      <c r="AE39" s="207"/>
      <c r="AF39" s="207"/>
      <c r="AG39" s="207"/>
      <c r="AH39" s="207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4"/>
      <c r="BD39" s="204"/>
      <c r="BE39" s="204"/>
      <c r="BF39" s="204"/>
      <c r="BG39" s="204"/>
      <c r="BH39" s="204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10"/>
      <c r="BY39" s="11"/>
      <c r="BZ39" s="11"/>
      <c r="CA39" s="11"/>
      <c r="CB39" s="11"/>
      <c r="CC39" s="11"/>
      <c r="CD39" s="12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44"/>
    </row>
    <row r="40" spans="1:158" ht="5.45" customHeight="1" x14ac:dyDescent="0.2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7"/>
      <c r="AB40" s="207"/>
      <c r="AC40" s="207"/>
      <c r="AD40" s="207"/>
      <c r="AE40" s="207"/>
      <c r="AF40" s="207"/>
      <c r="AG40" s="207"/>
      <c r="AH40" s="207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4"/>
      <c r="BD40" s="204"/>
      <c r="BE40" s="204"/>
      <c r="BF40" s="204"/>
      <c r="BG40" s="204"/>
      <c r="BH40" s="204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10"/>
      <c r="BY40" s="11"/>
      <c r="BZ40" s="11"/>
      <c r="CA40" s="11"/>
      <c r="CB40" s="11"/>
      <c r="CC40" s="11"/>
      <c r="CD40" s="12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44"/>
    </row>
    <row r="41" spans="1:158" ht="5.45" customHeight="1" x14ac:dyDescent="0.2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7"/>
      <c r="AB41" s="207"/>
      <c r="AC41" s="207"/>
      <c r="AD41" s="207"/>
      <c r="AE41" s="207"/>
      <c r="AF41" s="207"/>
      <c r="AG41" s="207"/>
      <c r="AH41" s="207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4"/>
      <c r="BD41" s="204"/>
      <c r="BE41" s="204"/>
      <c r="BF41" s="204"/>
      <c r="BG41" s="204"/>
      <c r="BH41" s="204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13"/>
      <c r="BT41" s="13"/>
      <c r="BU41" s="13"/>
      <c r="BV41" s="13"/>
      <c r="BW41" s="14"/>
      <c r="BX41" s="14"/>
      <c r="BY41" s="14"/>
      <c r="BZ41" s="14"/>
      <c r="CA41" s="14"/>
      <c r="CB41" s="15"/>
      <c r="CC41" s="14"/>
      <c r="CD41" s="15"/>
      <c r="CE41" s="14"/>
      <c r="CF41" s="13"/>
      <c r="CG41" s="16">
        <f t="shared" ref="CG41:CG46" ca="1" si="0">INDEX($1:$1048576,ROW()+1,COLUMN())-12/24</f>
        <v>44983</v>
      </c>
      <c r="CH41" s="13"/>
      <c r="CI41" s="13"/>
      <c r="CJ41" s="13"/>
      <c r="CK41" s="13"/>
      <c r="CL41" s="13"/>
      <c r="CM41" s="13"/>
      <c r="CN41" s="6"/>
      <c r="CO41" s="6"/>
      <c r="CP41" s="6"/>
      <c r="CQ41" s="6"/>
      <c r="CR41" s="6"/>
      <c r="CS41" s="6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3"/>
      <c r="EZ41" s="173"/>
      <c r="FA41" s="173"/>
      <c r="FB41" s="144"/>
    </row>
    <row r="42" spans="1:158" ht="5.45" customHeight="1" x14ac:dyDescent="0.2">
      <c r="A42" s="202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7"/>
      <c r="AB42" s="207"/>
      <c r="AC42" s="207"/>
      <c r="AD42" s="207"/>
      <c r="AE42" s="207"/>
      <c r="AF42" s="207"/>
      <c r="AG42" s="207"/>
      <c r="AH42" s="207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13"/>
      <c r="BT42" s="13"/>
      <c r="BU42" s="13"/>
      <c r="BV42" s="13"/>
      <c r="BW42" s="14"/>
      <c r="BX42" s="14"/>
      <c r="BY42" s="14"/>
      <c r="BZ42" s="14"/>
      <c r="CA42" s="14"/>
      <c r="CB42" s="15"/>
      <c r="CC42" s="14"/>
      <c r="CD42" s="15"/>
      <c r="CE42" s="14"/>
      <c r="CF42" s="13"/>
      <c r="CG42" s="16">
        <f t="shared" ca="1" si="0"/>
        <v>44983.5</v>
      </c>
      <c r="CH42" s="13"/>
      <c r="CI42" s="13"/>
      <c r="CJ42" s="13"/>
      <c r="CK42" s="13"/>
      <c r="CL42" s="13"/>
      <c r="CM42" s="13"/>
      <c r="CN42" s="6"/>
      <c r="CO42" s="6"/>
      <c r="CP42" s="6"/>
      <c r="CQ42" s="6"/>
      <c r="CR42" s="6"/>
      <c r="CS42" s="6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  <c r="DX42" s="173"/>
      <c r="DY42" s="173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44"/>
    </row>
    <row r="43" spans="1:158" ht="5.45" customHeight="1" x14ac:dyDescent="0.2">
      <c r="A43" s="202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7"/>
      <c r="AB43" s="207"/>
      <c r="AC43" s="207"/>
      <c r="AD43" s="207"/>
      <c r="AE43" s="207"/>
      <c r="AF43" s="207"/>
      <c r="AG43" s="207"/>
      <c r="AH43" s="207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13"/>
      <c r="BT43" s="13"/>
      <c r="BU43" s="13"/>
      <c r="BV43" s="15"/>
      <c r="BW43" s="14"/>
      <c r="BX43" s="14"/>
      <c r="BY43" s="14"/>
      <c r="BZ43" s="14"/>
      <c r="CA43" s="14"/>
      <c r="CB43" s="15"/>
      <c r="CC43" s="14"/>
      <c r="CD43" s="15"/>
      <c r="CE43" s="15"/>
      <c r="CF43" s="14"/>
      <c r="CG43" s="16">
        <f t="shared" ca="1" si="0"/>
        <v>44984</v>
      </c>
      <c r="CH43" s="13"/>
      <c r="CI43" s="13"/>
      <c r="CJ43" s="13"/>
      <c r="CK43" s="13"/>
      <c r="CL43" s="13"/>
      <c r="CM43" s="13"/>
      <c r="CN43" s="6"/>
      <c r="CO43" s="6"/>
      <c r="CP43" s="6"/>
      <c r="CQ43" s="6"/>
      <c r="CR43" s="6"/>
      <c r="CS43" s="6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3"/>
      <c r="EW43" s="173"/>
      <c r="EX43" s="173"/>
      <c r="EY43" s="173"/>
      <c r="EZ43" s="173"/>
      <c r="FA43" s="173"/>
      <c r="FB43" s="144"/>
    </row>
    <row r="44" spans="1:158" ht="5.45" customHeight="1" x14ac:dyDescent="0.2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7"/>
      <c r="AB44" s="207"/>
      <c r="AC44" s="207"/>
      <c r="AD44" s="207"/>
      <c r="AE44" s="207"/>
      <c r="AF44" s="207"/>
      <c r="AG44" s="207"/>
      <c r="AH44" s="207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13"/>
      <c r="BT44" s="13"/>
      <c r="BU44" s="13"/>
      <c r="BV44" s="14"/>
      <c r="BW44" s="14"/>
      <c r="BX44" s="14"/>
      <c r="BY44" s="14"/>
      <c r="BZ44" s="14"/>
      <c r="CA44" s="14"/>
      <c r="CB44" s="15"/>
      <c r="CC44" s="14"/>
      <c r="CD44" s="15"/>
      <c r="CE44" s="15"/>
      <c r="CF44" s="14"/>
      <c r="CG44" s="16">
        <f t="shared" ca="1" si="0"/>
        <v>44984.5</v>
      </c>
      <c r="CH44" s="13"/>
      <c r="CI44" s="13"/>
      <c r="CJ44" s="13"/>
      <c r="CK44" s="13"/>
      <c r="CL44" s="13"/>
      <c r="CM44" s="13"/>
      <c r="CN44" s="6"/>
      <c r="CO44" s="6"/>
      <c r="CP44" s="6"/>
      <c r="CQ44" s="6"/>
      <c r="CR44" s="6"/>
      <c r="CS44" s="6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44"/>
    </row>
    <row r="45" spans="1:158" ht="5.45" customHeight="1" x14ac:dyDescent="0.2">
      <c r="A45" s="136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8"/>
      <c r="BS45" s="128"/>
      <c r="BT45" s="128"/>
      <c r="BU45" s="128"/>
      <c r="BV45" s="15"/>
      <c r="BW45" s="14"/>
      <c r="BX45" s="17"/>
      <c r="BY45" s="14"/>
      <c r="BZ45" s="14"/>
      <c r="CA45" s="14"/>
      <c r="CB45" s="15"/>
      <c r="CC45" s="14"/>
      <c r="CD45" s="17"/>
      <c r="CE45" s="15"/>
      <c r="CF45" s="14"/>
      <c r="CG45" s="129">
        <f t="shared" ca="1" si="0"/>
        <v>44985</v>
      </c>
      <c r="CH45" s="128"/>
      <c r="CI45" s="128"/>
      <c r="CJ45" s="128"/>
      <c r="CK45" s="128"/>
      <c r="CL45" s="128"/>
      <c r="CM45" s="128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44"/>
    </row>
    <row r="46" spans="1:158" ht="5.45" customHeight="1" x14ac:dyDescent="0.2">
      <c r="A46" s="13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  <c r="BT46" s="128"/>
      <c r="BU46" s="128"/>
      <c r="BV46" s="78"/>
      <c r="BW46" s="17"/>
      <c r="BX46" s="17"/>
      <c r="BY46" s="17"/>
      <c r="BZ46" s="18"/>
      <c r="CA46" s="18"/>
      <c r="CB46" s="19"/>
      <c r="CC46" s="17"/>
      <c r="CD46" s="17"/>
      <c r="CE46" s="17"/>
      <c r="CF46" s="18"/>
      <c r="CG46" s="129">
        <f t="shared" ca="1" si="0"/>
        <v>44985.5</v>
      </c>
      <c r="CH46" s="129" t="e">
        <f>INDEX($1:$1048576,ROW()+1,COLUMN())-12/24</f>
        <v>#VALUE!</v>
      </c>
      <c r="CI46" s="128"/>
      <c r="CJ46" s="128"/>
      <c r="CK46" s="128"/>
      <c r="CL46" s="128"/>
      <c r="CM46" s="128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7"/>
      <c r="EZ46" s="127"/>
      <c r="FA46" s="127"/>
      <c r="FB46" s="144"/>
    </row>
    <row r="47" spans="1:158" ht="5.45" customHeight="1" x14ac:dyDescent="1.1499999999999999">
      <c r="A47" s="134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154" t="s">
        <v>0</v>
      </c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21">
        <v>0.5</v>
      </c>
      <c r="BV47" s="22"/>
      <c r="BW47" s="20"/>
      <c r="BX47" s="23"/>
      <c r="BY47" s="23"/>
      <c r="BZ47" s="23"/>
      <c r="CA47" s="23"/>
      <c r="CB47" s="23"/>
      <c r="CC47" s="23"/>
      <c r="CD47" s="23"/>
      <c r="CE47" s="20"/>
      <c r="CF47" s="100"/>
      <c r="CG47" s="24">
        <f ca="1">$CT$20</f>
        <v>44986</v>
      </c>
      <c r="CH47" s="165" t="s">
        <v>1</v>
      </c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5"/>
      <c r="DA47" s="165"/>
      <c r="DB47" s="165"/>
      <c r="DC47" s="165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144"/>
    </row>
    <row r="48" spans="1:158" ht="5.45" customHeight="1" x14ac:dyDescent="1.1499999999999999">
      <c r="A48" s="13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26">
        <f>BU47+0.5</f>
        <v>1</v>
      </c>
      <c r="BV48" s="27"/>
      <c r="BW48" s="28"/>
      <c r="BX48" s="29"/>
      <c r="BY48" s="29"/>
      <c r="BZ48" s="29"/>
      <c r="CA48" s="29"/>
      <c r="CB48" s="29"/>
      <c r="CC48" s="29"/>
      <c r="CD48" s="29"/>
      <c r="CE48" s="28"/>
      <c r="CF48" s="101"/>
      <c r="CG48" s="30">
        <f t="shared" ref="CG48:CG79" ca="1" si="1">INDEX($1:$1048576,ROW()-1,COLUMN())+12/24</f>
        <v>44986.5</v>
      </c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144"/>
    </row>
    <row r="49" spans="1:158" ht="5.45" customHeight="1" x14ac:dyDescent="1.1499999999999999">
      <c r="A49" s="13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26">
        <f t="shared" ref="BU49:BU112" si="2">BU48+0.5</f>
        <v>1.5</v>
      </c>
      <c r="BV49" s="22"/>
      <c r="BW49" s="20"/>
      <c r="BX49" s="23"/>
      <c r="BY49" s="23"/>
      <c r="BZ49" s="23"/>
      <c r="CA49" s="23"/>
      <c r="CB49" s="23"/>
      <c r="CC49" s="23"/>
      <c r="CD49" s="23"/>
      <c r="CE49" s="20"/>
      <c r="CF49" s="102"/>
      <c r="CG49" s="30">
        <f t="shared" ca="1" si="1"/>
        <v>44987</v>
      </c>
      <c r="CH49" s="166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  <c r="CW49" s="166"/>
      <c r="CX49" s="166"/>
      <c r="CY49" s="166"/>
      <c r="CZ49" s="166"/>
      <c r="DA49" s="166"/>
      <c r="DB49" s="166"/>
      <c r="DC49" s="166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144"/>
    </row>
    <row r="50" spans="1:158" ht="5.45" customHeight="1" x14ac:dyDescent="1.1499999999999999">
      <c r="A50" s="13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26">
        <f t="shared" si="2"/>
        <v>2</v>
      </c>
      <c r="BV50" s="27"/>
      <c r="BW50" s="28"/>
      <c r="BX50" s="29"/>
      <c r="BY50" s="29"/>
      <c r="BZ50" s="29"/>
      <c r="CA50" s="29"/>
      <c r="CB50" s="29"/>
      <c r="CC50" s="29"/>
      <c r="CD50" s="29"/>
      <c r="CE50" s="28"/>
      <c r="CF50" s="101"/>
      <c r="CG50" s="30">
        <f t="shared" ca="1" si="1"/>
        <v>44987.5</v>
      </c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144"/>
    </row>
    <row r="51" spans="1:158" ht="5.45" customHeight="1" x14ac:dyDescent="1.1499999999999999">
      <c r="A51" s="13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26">
        <f t="shared" si="2"/>
        <v>2.5</v>
      </c>
      <c r="BV51" s="22"/>
      <c r="BW51" s="20"/>
      <c r="BX51" s="23"/>
      <c r="BY51" s="23"/>
      <c r="BZ51" s="23"/>
      <c r="CA51" s="23"/>
      <c r="CB51" s="23"/>
      <c r="CC51" s="23"/>
      <c r="CD51" s="23"/>
      <c r="CE51" s="20"/>
      <c r="CF51" s="102"/>
      <c r="CG51" s="31">
        <f t="shared" ca="1" si="1"/>
        <v>44988</v>
      </c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  <c r="DC51" s="166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144"/>
    </row>
    <row r="52" spans="1:158" ht="5.45" customHeight="1" x14ac:dyDescent="1.1499999999999999">
      <c r="A52" s="135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26">
        <f t="shared" si="2"/>
        <v>3</v>
      </c>
      <c r="BV52" s="27"/>
      <c r="BW52" s="28"/>
      <c r="BX52" s="29"/>
      <c r="BY52" s="29"/>
      <c r="BZ52" s="29"/>
      <c r="CA52" s="29"/>
      <c r="CB52" s="29"/>
      <c r="CC52" s="29"/>
      <c r="CD52" s="29"/>
      <c r="CE52" s="28"/>
      <c r="CF52" s="101"/>
      <c r="CG52" s="31">
        <f t="shared" ca="1" si="1"/>
        <v>44988.5</v>
      </c>
      <c r="CH52" s="166"/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166"/>
      <c r="DA52" s="166"/>
      <c r="DB52" s="166"/>
      <c r="DC52" s="166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144"/>
    </row>
    <row r="53" spans="1:158" ht="5.45" customHeight="1" x14ac:dyDescent="1.1499999999999999">
      <c r="A53" s="135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26">
        <f t="shared" si="2"/>
        <v>3.5</v>
      </c>
      <c r="BV53" s="22"/>
      <c r="BW53" s="20"/>
      <c r="BX53" s="23"/>
      <c r="BY53" s="23"/>
      <c r="BZ53" s="23"/>
      <c r="CA53" s="23"/>
      <c r="CB53" s="23"/>
      <c r="CC53" s="23"/>
      <c r="CD53" s="23"/>
      <c r="CE53" s="20"/>
      <c r="CF53" s="102"/>
      <c r="CG53" s="31">
        <f t="shared" ca="1" si="1"/>
        <v>44989</v>
      </c>
      <c r="CH53" s="166"/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6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144"/>
    </row>
    <row r="54" spans="1:158" ht="5.45" customHeight="1" x14ac:dyDescent="1.1499999999999999">
      <c r="A54" s="130" t="s">
        <v>5</v>
      </c>
      <c r="B54" s="131"/>
      <c r="C54" s="131"/>
      <c r="D54" s="198">
        <f ca="1">IF(SUMIF(Ranking!P:P,A1,Ranking!I:I)=0,0,SUMIF(Ranking!P:P,A1,Ranking!I:I))</f>
        <v>75</v>
      </c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57">
        <f>BU60</f>
        <v>7</v>
      </c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26">
        <f t="shared" si="2"/>
        <v>4</v>
      </c>
      <c r="BV54" s="27"/>
      <c r="BW54" s="28"/>
      <c r="BX54" s="29"/>
      <c r="BY54" s="29"/>
      <c r="BZ54" s="29"/>
      <c r="CA54" s="29"/>
      <c r="CB54" s="29"/>
      <c r="CC54" s="29"/>
      <c r="CD54" s="29"/>
      <c r="CE54" s="28"/>
      <c r="CF54" s="101"/>
      <c r="CG54" s="31">
        <f t="shared" ca="1" si="1"/>
        <v>44989.5</v>
      </c>
      <c r="CH54" s="163">
        <f>BG54*24</f>
        <v>168</v>
      </c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53"/>
      <c r="DB54" s="153"/>
      <c r="DC54" s="153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144"/>
    </row>
    <row r="55" spans="1:158" ht="5.45" customHeight="1" x14ac:dyDescent="1.1499999999999999">
      <c r="A55" s="131"/>
      <c r="B55" s="131"/>
      <c r="C55" s="131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26">
        <f t="shared" si="2"/>
        <v>4.5</v>
      </c>
      <c r="BV55" s="22"/>
      <c r="BW55" s="20"/>
      <c r="BX55" s="23"/>
      <c r="BY55" s="23"/>
      <c r="BZ55" s="23"/>
      <c r="CA55" s="23"/>
      <c r="CB55" s="23"/>
      <c r="CC55" s="23"/>
      <c r="CD55" s="23"/>
      <c r="CE55" s="20"/>
      <c r="CF55" s="102"/>
      <c r="CG55" s="31">
        <f t="shared" ca="1" si="1"/>
        <v>44990</v>
      </c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53"/>
      <c r="DB55" s="153"/>
      <c r="DC55" s="153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144"/>
    </row>
    <row r="56" spans="1:158" ht="5.45" customHeight="1" x14ac:dyDescent="1.1499999999999999">
      <c r="A56" s="131"/>
      <c r="B56" s="131"/>
      <c r="C56" s="131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26">
        <f t="shared" si="2"/>
        <v>5</v>
      </c>
      <c r="BV56" s="27"/>
      <c r="BW56" s="28"/>
      <c r="BX56" s="29"/>
      <c r="BY56" s="29"/>
      <c r="BZ56" s="29"/>
      <c r="CA56" s="29"/>
      <c r="CB56" s="29"/>
      <c r="CC56" s="29"/>
      <c r="CD56" s="29"/>
      <c r="CE56" s="28"/>
      <c r="CF56" s="101"/>
      <c r="CG56" s="31">
        <f t="shared" ca="1" si="1"/>
        <v>44990.5</v>
      </c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53"/>
      <c r="DB56" s="153"/>
      <c r="DC56" s="153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144"/>
    </row>
    <row r="57" spans="1:158" ht="5.45" customHeight="1" x14ac:dyDescent="1.1499999999999999">
      <c r="A57" s="131"/>
      <c r="B57" s="131"/>
      <c r="C57" s="131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26">
        <f t="shared" si="2"/>
        <v>5.5</v>
      </c>
      <c r="BV57" s="22"/>
      <c r="BW57" s="20"/>
      <c r="BX57" s="23"/>
      <c r="BY57" s="23"/>
      <c r="BZ57" s="23"/>
      <c r="CA57" s="23"/>
      <c r="CB57" s="23"/>
      <c r="CC57" s="23"/>
      <c r="CD57" s="23"/>
      <c r="CE57" s="20"/>
      <c r="CF57" s="102"/>
      <c r="CG57" s="31">
        <f t="shared" ca="1" si="1"/>
        <v>44991</v>
      </c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53"/>
      <c r="DB57" s="153"/>
      <c r="DC57" s="153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144"/>
    </row>
    <row r="58" spans="1:158" ht="5.45" customHeight="1" x14ac:dyDescent="1.1499999999999999">
      <c r="A58" s="131"/>
      <c r="B58" s="131"/>
      <c r="C58" s="131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26">
        <f t="shared" si="2"/>
        <v>6</v>
      </c>
      <c r="BV58" s="27"/>
      <c r="BW58" s="28"/>
      <c r="BX58" s="29"/>
      <c r="BY58" s="29"/>
      <c r="BZ58" s="29"/>
      <c r="CA58" s="29"/>
      <c r="CB58" s="29"/>
      <c r="CC58" s="29"/>
      <c r="CD58" s="29"/>
      <c r="CE58" s="28"/>
      <c r="CF58" s="101"/>
      <c r="CG58" s="31">
        <f t="shared" ca="1" si="1"/>
        <v>44991.5</v>
      </c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53"/>
      <c r="DB58" s="153"/>
      <c r="DC58" s="153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144"/>
    </row>
    <row r="59" spans="1:158" ht="5.45" customHeight="1" x14ac:dyDescent="1.1499999999999999">
      <c r="A59" s="131"/>
      <c r="B59" s="131"/>
      <c r="C59" s="131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26">
        <f t="shared" si="2"/>
        <v>6.5</v>
      </c>
      <c r="BV59" s="22"/>
      <c r="BW59" s="20"/>
      <c r="BX59" s="23"/>
      <c r="BY59" s="23"/>
      <c r="BZ59" s="23"/>
      <c r="CA59" s="23"/>
      <c r="CB59" s="23"/>
      <c r="CC59" s="23"/>
      <c r="CD59" s="23"/>
      <c r="CE59" s="20"/>
      <c r="CF59" s="102"/>
      <c r="CG59" s="31">
        <f t="shared" ca="1" si="1"/>
        <v>44992</v>
      </c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53"/>
      <c r="DB59" s="153"/>
      <c r="DC59" s="153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144"/>
    </row>
    <row r="60" spans="1:158" ht="5.45" customHeight="1" x14ac:dyDescent="1.1499999999999999">
      <c r="A60" s="131"/>
      <c r="B60" s="131"/>
      <c r="C60" s="131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26">
        <f t="shared" si="2"/>
        <v>7</v>
      </c>
      <c r="BV60" s="27"/>
      <c r="BW60" s="28"/>
      <c r="BX60" s="29"/>
      <c r="BY60" s="29"/>
      <c r="BZ60" s="29"/>
      <c r="CA60" s="29"/>
      <c r="CB60" s="29"/>
      <c r="CC60" s="29"/>
      <c r="CD60" s="29"/>
      <c r="CE60" s="28"/>
      <c r="CF60" s="101"/>
      <c r="CG60" s="31">
        <f t="shared" ca="1" si="1"/>
        <v>44992.5</v>
      </c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53"/>
      <c r="DB60" s="153"/>
      <c r="DC60" s="153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144"/>
    </row>
    <row r="61" spans="1:158" ht="5.45" customHeight="1" x14ac:dyDescent="1.1499999999999999">
      <c r="A61" s="130" t="s">
        <v>5</v>
      </c>
      <c r="B61" s="131"/>
      <c r="C61" s="131"/>
      <c r="D61" s="140">
        <f ca="1">IF(SUMIF(Ranking!P:P,A1,Ranking!K:K)=0,0,SUMIF(Ranking!P:P,A1,Ranking!K:K))</f>
        <v>152942.00065524</v>
      </c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35">
        <f t="shared" si="2"/>
        <v>7.5</v>
      </c>
      <c r="BV61" s="22"/>
      <c r="BW61" s="20"/>
      <c r="BX61" s="23"/>
      <c r="BY61" s="23"/>
      <c r="BZ61" s="23"/>
      <c r="CA61" s="23"/>
      <c r="CB61" s="23"/>
      <c r="CC61" s="23"/>
      <c r="CD61" s="23"/>
      <c r="CE61" s="20"/>
      <c r="CF61" s="102"/>
      <c r="CG61" s="31">
        <f t="shared" ca="1" si="1"/>
        <v>44993</v>
      </c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162" t="s">
        <v>2</v>
      </c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214">
        <v>2016</v>
      </c>
      <c r="DO61" s="214"/>
      <c r="DP61" s="214"/>
      <c r="DQ61" s="214"/>
      <c r="DR61" s="214"/>
      <c r="DS61" s="214"/>
      <c r="DT61" s="214"/>
      <c r="DU61" s="214"/>
      <c r="DV61" s="214"/>
      <c r="DW61" s="214"/>
      <c r="DX61" s="214"/>
      <c r="DY61" s="214"/>
      <c r="DZ61" s="214"/>
      <c r="EA61" s="214"/>
      <c r="EB61" s="214"/>
      <c r="EC61" s="214"/>
      <c r="ED61" s="214"/>
      <c r="EE61" s="214"/>
      <c r="EF61" s="214"/>
      <c r="EG61" s="214"/>
      <c r="EH61" s="214"/>
      <c r="EI61" s="214"/>
      <c r="EJ61" s="215"/>
      <c r="EK61" s="215"/>
      <c r="EL61" s="215"/>
      <c r="EM61" s="215"/>
      <c r="EN61" s="215"/>
      <c r="EO61" s="215"/>
      <c r="EP61" s="215"/>
      <c r="EQ61" s="215"/>
      <c r="ER61" s="215"/>
      <c r="ES61" s="215"/>
      <c r="ET61" s="215"/>
      <c r="EU61" s="215"/>
      <c r="EV61" s="215"/>
      <c r="EW61" s="215"/>
      <c r="EX61" s="215"/>
      <c r="EY61" s="215"/>
      <c r="EZ61" s="215"/>
      <c r="FA61" s="215"/>
      <c r="FB61" s="144"/>
    </row>
    <row r="62" spans="1:158" ht="5.45" customHeight="1" x14ac:dyDescent="1.1499999999999999">
      <c r="A62" s="131"/>
      <c r="B62" s="131"/>
      <c r="C62" s="13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35">
        <f t="shared" si="2"/>
        <v>8</v>
      </c>
      <c r="BV62" s="27"/>
      <c r="BW62" s="28"/>
      <c r="BX62" s="29"/>
      <c r="BY62" s="29"/>
      <c r="BZ62" s="29"/>
      <c r="CA62" s="29"/>
      <c r="CB62" s="29"/>
      <c r="CC62" s="29"/>
      <c r="CD62" s="29"/>
      <c r="CE62" s="28"/>
      <c r="CF62" s="101"/>
      <c r="CG62" s="31">
        <f t="shared" ca="1" si="1"/>
        <v>44993.5</v>
      </c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214"/>
      <c r="DO62" s="214"/>
      <c r="DP62" s="214"/>
      <c r="DQ62" s="214"/>
      <c r="DR62" s="214"/>
      <c r="DS62" s="214"/>
      <c r="DT62" s="214"/>
      <c r="DU62" s="214"/>
      <c r="DV62" s="214"/>
      <c r="DW62" s="214"/>
      <c r="DX62" s="214"/>
      <c r="DY62" s="214"/>
      <c r="DZ62" s="214"/>
      <c r="EA62" s="214"/>
      <c r="EB62" s="214"/>
      <c r="EC62" s="214"/>
      <c r="ED62" s="214"/>
      <c r="EE62" s="214"/>
      <c r="EF62" s="214"/>
      <c r="EG62" s="214"/>
      <c r="EH62" s="214"/>
      <c r="EI62" s="214"/>
      <c r="EJ62" s="215"/>
      <c r="EK62" s="215"/>
      <c r="EL62" s="215"/>
      <c r="EM62" s="215"/>
      <c r="EN62" s="215"/>
      <c r="EO62" s="215"/>
      <c r="EP62" s="215"/>
      <c r="EQ62" s="215"/>
      <c r="ER62" s="215"/>
      <c r="ES62" s="215"/>
      <c r="ET62" s="215"/>
      <c r="EU62" s="215"/>
      <c r="EV62" s="215"/>
      <c r="EW62" s="215"/>
      <c r="EX62" s="215"/>
      <c r="EY62" s="215"/>
      <c r="EZ62" s="215"/>
      <c r="FA62" s="215"/>
      <c r="FB62" s="144"/>
    </row>
    <row r="63" spans="1:158" ht="5.45" customHeight="1" x14ac:dyDescent="1.1499999999999999">
      <c r="A63" s="131"/>
      <c r="B63" s="131"/>
      <c r="C63" s="13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35">
        <f t="shared" si="2"/>
        <v>8.5</v>
      </c>
      <c r="BV63" s="22"/>
      <c r="BW63" s="20"/>
      <c r="BX63" s="23"/>
      <c r="BY63" s="23"/>
      <c r="BZ63" s="23"/>
      <c r="CA63" s="23"/>
      <c r="CB63" s="23"/>
      <c r="CC63" s="23"/>
      <c r="CD63" s="23"/>
      <c r="CE63" s="20"/>
      <c r="CF63" s="102"/>
      <c r="CG63" s="31">
        <f t="shared" ca="1" si="1"/>
        <v>44994</v>
      </c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214"/>
      <c r="DO63" s="214"/>
      <c r="DP63" s="214"/>
      <c r="DQ63" s="214"/>
      <c r="DR63" s="214"/>
      <c r="DS63" s="214"/>
      <c r="DT63" s="214"/>
      <c r="DU63" s="214"/>
      <c r="DV63" s="214"/>
      <c r="DW63" s="214"/>
      <c r="DX63" s="214"/>
      <c r="DY63" s="214"/>
      <c r="DZ63" s="214"/>
      <c r="EA63" s="214"/>
      <c r="EB63" s="214"/>
      <c r="EC63" s="214"/>
      <c r="ED63" s="214"/>
      <c r="EE63" s="214"/>
      <c r="EF63" s="214"/>
      <c r="EG63" s="214"/>
      <c r="EH63" s="214"/>
      <c r="EI63" s="214"/>
      <c r="EJ63" s="215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5"/>
      <c r="FB63" s="144"/>
    </row>
    <row r="64" spans="1:158" ht="5.45" customHeight="1" x14ac:dyDescent="1.1499999999999999">
      <c r="A64" s="131"/>
      <c r="B64" s="131"/>
      <c r="C64" s="13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35">
        <f t="shared" si="2"/>
        <v>9</v>
      </c>
      <c r="BV64" s="27"/>
      <c r="BW64" s="28"/>
      <c r="BX64" s="29"/>
      <c r="BY64" s="29"/>
      <c r="BZ64" s="29"/>
      <c r="CA64" s="29"/>
      <c r="CB64" s="29"/>
      <c r="CC64" s="29"/>
      <c r="CD64" s="29"/>
      <c r="CE64" s="28"/>
      <c r="CF64" s="101"/>
      <c r="CG64" s="31">
        <f t="shared" ca="1" si="1"/>
        <v>44994.5</v>
      </c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214"/>
      <c r="DO64" s="214"/>
      <c r="DP64" s="214"/>
      <c r="DQ64" s="214"/>
      <c r="DR64" s="214"/>
      <c r="DS64" s="214"/>
      <c r="DT64" s="214"/>
      <c r="DU64" s="214"/>
      <c r="DV64" s="214"/>
      <c r="DW64" s="214"/>
      <c r="DX64" s="214"/>
      <c r="DY64" s="214"/>
      <c r="DZ64" s="214"/>
      <c r="EA64" s="214"/>
      <c r="EB64" s="214"/>
      <c r="EC64" s="214"/>
      <c r="ED64" s="214"/>
      <c r="EE64" s="214"/>
      <c r="EF64" s="214"/>
      <c r="EG64" s="214"/>
      <c r="EH64" s="214"/>
      <c r="EI64" s="214"/>
      <c r="EJ64" s="215"/>
      <c r="EK64" s="215"/>
      <c r="EL64" s="215"/>
      <c r="EM64" s="215"/>
      <c r="EN64" s="215"/>
      <c r="EO64" s="215"/>
      <c r="EP64" s="215"/>
      <c r="EQ64" s="215"/>
      <c r="ER64" s="215"/>
      <c r="ES64" s="215"/>
      <c r="ET64" s="215"/>
      <c r="EU64" s="215"/>
      <c r="EV64" s="215"/>
      <c r="EW64" s="215"/>
      <c r="EX64" s="215"/>
      <c r="EY64" s="215"/>
      <c r="EZ64" s="215"/>
      <c r="FA64" s="215"/>
      <c r="FB64" s="144"/>
    </row>
    <row r="65" spans="1:158" ht="5.45" customHeight="1" x14ac:dyDescent="1.1499999999999999">
      <c r="A65" s="131"/>
      <c r="B65" s="131"/>
      <c r="C65" s="13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35">
        <f t="shared" si="2"/>
        <v>9.5</v>
      </c>
      <c r="BV65" s="22"/>
      <c r="BW65" s="20"/>
      <c r="BX65" s="23"/>
      <c r="BY65" s="23"/>
      <c r="BZ65" s="23"/>
      <c r="CA65" s="23"/>
      <c r="CB65" s="23"/>
      <c r="CC65" s="23"/>
      <c r="CD65" s="23"/>
      <c r="CE65" s="20"/>
      <c r="CF65" s="102"/>
      <c r="CG65" s="31">
        <f t="shared" ca="1" si="1"/>
        <v>44995</v>
      </c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214"/>
      <c r="DO65" s="214"/>
      <c r="DP65" s="214"/>
      <c r="DQ65" s="214"/>
      <c r="DR65" s="214"/>
      <c r="DS65" s="214"/>
      <c r="DT65" s="214"/>
      <c r="DU65" s="214"/>
      <c r="DV65" s="214"/>
      <c r="DW65" s="214"/>
      <c r="DX65" s="214"/>
      <c r="DY65" s="214"/>
      <c r="DZ65" s="214"/>
      <c r="EA65" s="214"/>
      <c r="EB65" s="214"/>
      <c r="EC65" s="214"/>
      <c r="ED65" s="214"/>
      <c r="EE65" s="214"/>
      <c r="EF65" s="214"/>
      <c r="EG65" s="214"/>
      <c r="EH65" s="214"/>
      <c r="EI65" s="214"/>
      <c r="EJ65" s="215"/>
      <c r="EK65" s="215"/>
      <c r="EL65" s="215"/>
      <c r="EM65" s="215"/>
      <c r="EN65" s="215"/>
      <c r="EO65" s="215"/>
      <c r="EP65" s="215"/>
      <c r="EQ65" s="215"/>
      <c r="ER65" s="215"/>
      <c r="ES65" s="215"/>
      <c r="ET65" s="215"/>
      <c r="EU65" s="215"/>
      <c r="EV65" s="215"/>
      <c r="EW65" s="215"/>
      <c r="EX65" s="215"/>
      <c r="EY65" s="215"/>
      <c r="EZ65" s="215"/>
      <c r="FA65" s="215"/>
      <c r="FB65" s="144"/>
    </row>
    <row r="66" spans="1:158" ht="5.45" customHeight="1" x14ac:dyDescent="1.1499999999999999">
      <c r="A66" s="131"/>
      <c r="B66" s="131"/>
      <c r="C66" s="13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35">
        <f t="shared" si="2"/>
        <v>10</v>
      </c>
      <c r="BV66" s="27"/>
      <c r="BW66" s="28"/>
      <c r="BX66" s="29"/>
      <c r="BY66" s="29"/>
      <c r="BZ66" s="29"/>
      <c r="CA66" s="29"/>
      <c r="CB66" s="29"/>
      <c r="CC66" s="29"/>
      <c r="CD66" s="29"/>
      <c r="CE66" s="28"/>
      <c r="CF66" s="101"/>
      <c r="CG66" s="31">
        <f t="shared" ca="1" si="1"/>
        <v>44995.5</v>
      </c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214"/>
      <c r="DO66" s="214"/>
      <c r="DP66" s="214"/>
      <c r="DQ66" s="214"/>
      <c r="DR66" s="214"/>
      <c r="DS66" s="214"/>
      <c r="DT66" s="214"/>
      <c r="DU66" s="214"/>
      <c r="DV66" s="214"/>
      <c r="DW66" s="214"/>
      <c r="DX66" s="214"/>
      <c r="DY66" s="214"/>
      <c r="DZ66" s="214"/>
      <c r="EA66" s="214"/>
      <c r="EB66" s="214"/>
      <c r="EC66" s="214"/>
      <c r="ED66" s="214"/>
      <c r="EE66" s="214"/>
      <c r="EF66" s="214"/>
      <c r="EG66" s="214"/>
      <c r="EH66" s="214"/>
      <c r="EI66" s="214"/>
      <c r="EJ66" s="215"/>
      <c r="EK66" s="215"/>
      <c r="EL66" s="215"/>
      <c r="EM66" s="215"/>
      <c r="EN66" s="215"/>
      <c r="EO66" s="215"/>
      <c r="EP66" s="215"/>
      <c r="EQ66" s="215"/>
      <c r="ER66" s="215"/>
      <c r="ES66" s="215"/>
      <c r="ET66" s="215"/>
      <c r="EU66" s="215"/>
      <c r="EV66" s="215"/>
      <c r="EW66" s="215"/>
      <c r="EX66" s="215"/>
      <c r="EY66" s="215"/>
      <c r="EZ66" s="215"/>
      <c r="FA66" s="215"/>
      <c r="FB66" s="144"/>
    </row>
    <row r="67" spans="1:158" ht="5.45" customHeight="1" x14ac:dyDescent="1.1499999999999999">
      <c r="A67" s="131"/>
      <c r="B67" s="131"/>
      <c r="C67" s="13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35">
        <f t="shared" si="2"/>
        <v>10.5</v>
      </c>
      <c r="BV67" s="22"/>
      <c r="BW67" s="20"/>
      <c r="BX67" s="23"/>
      <c r="BY67" s="23"/>
      <c r="BZ67" s="23"/>
      <c r="CA67" s="23"/>
      <c r="CB67" s="23"/>
      <c r="CC67" s="23"/>
      <c r="CD67" s="23"/>
      <c r="CE67" s="20"/>
      <c r="CF67" s="102"/>
      <c r="CG67" s="31">
        <f t="shared" ca="1" si="1"/>
        <v>44996</v>
      </c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214"/>
      <c r="DO67" s="214"/>
      <c r="DP67" s="214"/>
      <c r="DQ67" s="214"/>
      <c r="DR67" s="214"/>
      <c r="DS67" s="214"/>
      <c r="DT67" s="214"/>
      <c r="DU67" s="214"/>
      <c r="DV67" s="214"/>
      <c r="DW67" s="214"/>
      <c r="DX67" s="214"/>
      <c r="DY67" s="214"/>
      <c r="DZ67" s="214"/>
      <c r="EA67" s="214"/>
      <c r="EB67" s="214"/>
      <c r="EC67" s="214"/>
      <c r="ED67" s="214"/>
      <c r="EE67" s="214"/>
      <c r="EF67" s="214"/>
      <c r="EG67" s="214"/>
      <c r="EH67" s="214"/>
      <c r="EI67" s="214"/>
      <c r="EJ67" s="215"/>
      <c r="EK67" s="215"/>
      <c r="EL67" s="215"/>
      <c r="EM67" s="215"/>
      <c r="EN67" s="215"/>
      <c r="EO67" s="215"/>
      <c r="EP67" s="215"/>
      <c r="EQ67" s="215"/>
      <c r="ER67" s="215"/>
      <c r="ES67" s="215"/>
      <c r="ET67" s="215"/>
      <c r="EU67" s="215"/>
      <c r="EV67" s="215"/>
      <c r="EW67" s="215"/>
      <c r="EX67" s="215"/>
      <c r="EY67" s="215"/>
      <c r="EZ67" s="215"/>
      <c r="FA67" s="215"/>
      <c r="FB67" s="144"/>
    </row>
    <row r="68" spans="1:158" ht="5.45" customHeight="1" x14ac:dyDescent="1.1499999999999999">
      <c r="A68" s="130" t="s">
        <v>5</v>
      </c>
      <c r="B68" s="131"/>
      <c r="C68" s="131"/>
      <c r="D68" s="142" t="s">
        <v>4</v>
      </c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57">
        <f>BU74</f>
        <v>14</v>
      </c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35">
        <f t="shared" si="2"/>
        <v>11</v>
      </c>
      <c r="BV68" s="27"/>
      <c r="BW68" s="28"/>
      <c r="BX68" s="29"/>
      <c r="BY68" s="29"/>
      <c r="BZ68" s="29"/>
      <c r="CA68" s="29"/>
      <c r="CB68" s="29"/>
      <c r="CC68" s="29"/>
      <c r="CD68" s="29"/>
      <c r="CE68" s="28"/>
      <c r="CF68" s="101"/>
      <c r="CG68" s="31">
        <f t="shared" ca="1" si="1"/>
        <v>44996.5</v>
      </c>
      <c r="CH68" s="163">
        <f>BG68*24</f>
        <v>336</v>
      </c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  <c r="CW68" s="164"/>
      <c r="CX68" s="164"/>
      <c r="CY68" s="164"/>
      <c r="CZ68" s="164"/>
      <c r="DA68" s="153"/>
      <c r="DB68" s="153"/>
      <c r="DC68" s="153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216">
        <v>84</v>
      </c>
      <c r="DO68" s="216"/>
      <c r="DP68" s="216"/>
      <c r="DQ68" s="216"/>
      <c r="DR68" s="216"/>
      <c r="DS68" s="216"/>
      <c r="DT68" s="216"/>
      <c r="DU68" s="216"/>
      <c r="DV68" s="216"/>
      <c r="DW68" s="216"/>
      <c r="DX68" s="216"/>
      <c r="DY68" s="216"/>
      <c r="DZ68" s="216"/>
      <c r="EA68" s="216"/>
      <c r="EB68" s="216"/>
      <c r="EC68" s="216"/>
      <c r="ED68" s="216"/>
      <c r="EE68" s="216"/>
      <c r="EF68" s="216"/>
      <c r="EG68" s="216"/>
      <c r="EH68" s="216"/>
      <c r="EI68" s="216"/>
      <c r="EJ68" s="217"/>
      <c r="EK68" s="217"/>
      <c r="EL68" s="217"/>
      <c r="EM68" s="217"/>
      <c r="EN68" s="217"/>
      <c r="EO68" s="217"/>
      <c r="EP68" s="217"/>
      <c r="EQ68" s="217"/>
      <c r="ER68" s="217"/>
      <c r="ES68" s="217"/>
      <c r="ET68" s="217"/>
      <c r="EU68" s="217"/>
      <c r="EV68" s="217"/>
      <c r="EW68" s="217"/>
      <c r="EX68" s="217"/>
      <c r="EY68" s="217"/>
      <c r="EZ68" s="217"/>
      <c r="FA68" s="217"/>
      <c r="FB68" s="144"/>
    </row>
    <row r="69" spans="1:158" ht="5.45" customHeight="1" x14ac:dyDescent="1.1499999999999999">
      <c r="A69" s="131"/>
      <c r="B69" s="131"/>
      <c r="C69" s="131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35">
        <f t="shared" si="2"/>
        <v>11.5</v>
      </c>
      <c r="BV69" s="22"/>
      <c r="BW69" s="20"/>
      <c r="BX69" s="23"/>
      <c r="BY69" s="23"/>
      <c r="BZ69" s="23"/>
      <c r="CA69" s="23"/>
      <c r="CB69" s="23"/>
      <c r="CC69" s="23"/>
      <c r="CD69" s="23"/>
      <c r="CE69" s="20"/>
      <c r="CF69" s="102"/>
      <c r="CG69" s="31">
        <f t="shared" ca="1" si="1"/>
        <v>44997</v>
      </c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53"/>
      <c r="DB69" s="153"/>
      <c r="DC69" s="153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216"/>
      <c r="DO69" s="216"/>
      <c r="DP69" s="216"/>
      <c r="DQ69" s="216"/>
      <c r="DR69" s="216"/>
      <c r="DS69" s="216"/>
      <c r="DT69" s="216"/>
      <c r="DU69" s="216"/>
      <c r="DV69" s="216"/>
      <c r="DW69" s="216"/>
      <c r="DX69" s="216"/>
      <c r="DY69" s="216"/>
      <c r="DZ69" s="216"/>
      <c r="EA69" s="216"/>
      <c r="EB69" s="216"/>
      <c r="EC69" s="216"/>
      <c r="ED69" s="216"/>
      <c r="EE69" s="216"/>
      <c r="EF69" s="216"/>
      <c r="EG69" s="216"/>
      <c r="EH69" s="216"/>
      <c r="EI69" s="216"/>
      <c r="EJ69" s="217"/>
      <c r="EK69" s="217"/>
      <c r="EL69" s="217"/>
      <c r="EM69" s="217"/>
      <c r="EN69" s="217"/>
      <c r="EO69" s="217"/>
      <c r="EP69" s="217"/>
      <c r="EQ69" s="217"/>
      <c r="ER69" s="217"/>
      <c r="ES69" s="217"/>
      <c r="ET69" s="217"/>
      <c r="EU69" s="217"/>
      <c r="EV69" s="217"/>
      <c r="EW69" s="217"/>
      <c r="EX69" s="217"/>
      <c r="EY69" s="217"/>
      <c r="EZ69" s="217"/>
      <c r="FA69" s="217"/>
      <c r="FB69" s="144"/>
    </row>
    <row r="70" spans="1:158" ht="5.45" customHeight="1" x14ac:dyDescent="1.1499999999999999">
      <c r="A70" s="131"/>
      <c r="B70" s="131"/>
      <c r="C70" s="131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35">
        <f t="shared" si="2"/>
        <v>12</v>
      </c>
      <c r="BV70" s="27"/>
      <c r="BW70" s="28"/>
      <c r="BX70" s="29"/>
      <c r="BY70" s="29"/>
      <c r="BZ70" s="29"/>
      <c r="CA70" s="29"/>
      <c r="CB70" s="29"/>
      <c r="CC70" s="29"/>
      <c r="CD70" s="29"/>
      <c r="CE70" s="28"/>
      <c r="CF70" s="101"/>
      <c r="CG70" s="31">
        <f t="shared" ca="1" si="1"/>
        <v>44997.5</v>
      </c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53"/>
      <c r="DB70" s="153"/>
      <c r="DC70" s="153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216"/>
      <c r="DO70" s="216"/>
      <c r="DP70" s="216"/>
      <c r="DQ70" s="216"/>
      <c r="DR70" s="216"/>
      <c r="DS70" s="216"/>
      <c r="DT70" s="216"/>
      <c r="DU70" s="216"/>
      <c r="DV70" s="216"/>
      <c r="DW70" s="216"/>
      <c r="DX70" s="216"/>
      <c r="DY70" s="216"/>
      <c r="DZ70" s="216"/>
      <c r="EA70" s="216"/>
      <c r="EB70" s="216"/>
      <c r="EC70" s="216"/>
      <c r="ED70" s="216"/>
      <c r="EE70" s="216"/>
      <c r="EF70" s="216"/>
      <c r="EG70" s="216"/>
      <c r="EH70" s="216"/>
      <c r="EI70" s="216"/>
      <c r="EJ70" s="217"/>
      <c r="EK70" s="217"/>
      <c r="EL70" s="217"/>
      <c r="EM70" s="217"/>
      <c r="EN70" s="217"/>
      <c r="EO70" s="217"/>
      <c r="EP70" s="217"/>
      <c r="EQ70" s="217"/>
      <c r="ER70" s="217"/>
      <c r="ES70" s="217"/>
      <c r="ET70" s="217"/>
      <c r="EU70" s="217"/>
      <c r="EV70" s="217"/>
      <c r="EW70" s="217"/>
      <c r="EX70" s="217"/>
      <c r="EY70" s="217"/>
      <c r="EZ70" s="217"/>
      <c r="FA70" s="217"/>
      <c r="FB70" s="144"/>
    </row>
    <row r="71" spans="1:158" ht="5.45" customHeight="1" x14ac:dyDescent="1.1499999999999999">
      <c r="A71" s="131"/>
      <c r="B71" s="131"/>
      <c r="C71" s="131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35">
        <f t="shared" si="2"/>
        <v>12.5</v>
      </c>
      <c r="BV71" s="22"/>
      <c r="BW71" s="20"/>
      <c r="BX71" s="23"/>
      <c r="BY71" s="23"/>
      <c r="BZ71" s="23"/>
      <c r="CA71" s="23"/>
      <c r="CB71" s="23"/>
      <c r="CC71" s="23"/>
      <c r="CD71" s="23"/>
      <c r="CE71" s="20"/>
      <c r="CF71" s="102"/>
      <c r="CG71" s="31">
        <f t="shared" ca="1" si="1"/>
        <v>44998</v>
      </c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53"/>
      <c r="DB71" s="153"/>
      <c r="DC71" s="153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216"/>
      <c r="DO71" s="216"/>
      <c r="DP71" s="216"/>
      <c r="DQ71" s="216"/>
      <c r="DR71" s="216"/>
      <c r="DS71" s="216"/>
      <c r="DT71" s="216"/>
      <c r="DU71" s="216"/>
      <c r="DV71" s="216"/>
      <c r="DW71" s="216"/>
      <c r="DX71" s="216"/>
      <c r="DY71" s="216"/>
      <c r="DZ71" s="216"/>
      <c r="EA71" s="216"/>
      <c r="EB71" s="216"/>
      <c r="EC71" s="216"/>
      <c r="ED71" s="216"/>
      <c r="EE71" s="216"/>
      <c r="EF71" s="216"/>
      <c r="EG71" s="216"/>
      <c r="EH71" s="216"/>
      <c r="EI71" s="216"/>
      <c r="EJ71" s="217"/>
      <c r="EK71" s="217"/>
      <c r="EL71" s="217"/>
      <c r="EM71" s="217"/>
      <c r="EN71" s="217"/>
      <c r="EO71" s="217"/>
      <c r="EP71" s="217"/>
      <c r="EQ71" s="217"/>
      <c r="ER71" s="217"/>
      <c r="ES71" s="217"/>
      <c r="ET71" s="217"/>
      <c r="EU71" s="217"/>
      <c r="EV71" s="217"/>
      <c r="EW71" s="217"/>
      <c r="EX71" s="217"/>
      <c r="EY71" s="217"/>
      <c r="EZ71" s="217"/>
      <c r="FA71" s="217"/>
      <c r="FB71" s="144"/>
    </row>
    <row r="72" spans="1:158" ht="5.45" customHeight="1" x14ac:dyDescent="1.1499999999999999">
      <c r="A72" s="131"/>
      <c r="B72" s="131"/>
      <c r="C72" s="131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35">
        <f t="shared" si="2"/>
        <v>13</v>
      </c>
      <c r="BV72" s="27"/>
      <c r="BW72" s="28"/>
      <c r="BX72" s="29"/>
      <c r="BY72" s="29"/>
      <c r="BZ72" s="29"/>
      <c r="CA72" s="29"/>
      <c r="CB72" s="29"/>
      <c r="CC72" s="29"/>
      <c r="CD72" s="29"/>
      <c r="CE72" s="28"/>
      <c r="CF72" s="101"/>
      <c r="CG72" s="31">
        <f t="shared" ca="1" si="1"/>
        <v>44998.5</v>
      </c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53"/>
      <c r="DB72" s="153"/>
      <c r="DC72" s="153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216"/>
      <c r="DO72" s="216"/>
      <c r="DP72" s="216"/>
      <c r="DQ72" s="216"/>
      <c r="DR72" s="216"/>
      <c r="DS72" s="216"/>
      <c r="DT72" s="216"/>
      <c r="DU72" s="216"/>
      <c r="DV72" s="216"/>
      <c r="DW72" s="216"/>
      <c r="DX72" s="216"/>
      <c r="DY72" s="216"/>
      <c r="DZ72" s="216"/>
      <c r="EA72" s="216"/>
      <c r="EB72" s="216"/>
      <c r="EC72" s="216"/>
      <c r="ED72" s="216"/>
      <c r="EE72" s="216"/>
      <c r="EF72" s="216"/>
      <c r="EG72" s="216"/>
      <c r="EH72" s="216"/>
      <c r="EI72" s="216"/>
      <c r="EJ72" s="217"/>
      <c r="EK72" s="217"/>
      <c r="EL72" s="217"/>
      <c r="EM72" s="217"/>
      <c r="EN72" s="217"/>
      <c r="EO72" s="217"/>
      <c r="EP72" s="217"/>
      <c r="EQ72" s="217"/>
      <c r="ER72" s="217"/>
      <c r="ES72" s="217"/>
      <c r="ET72" s="217"/>
      <c r="EU72" s="217"/>
      <c r="EV72" s="217"/>
      <c r="EW72" s="217"/>
      <c r="EX72" s="217"/>
      <c r="EY72" s="217"/>
      <c r="EZ72" s="217"/>
      <c r="FA72" s="217"/>
      <c r="FB72" s="144"/>
    </row>
    <row r="73" spans="1:158" ht="5.45" customHeight="1" x14ac:dyDescent="1.1499999999999999">
      <c r="A73" s="131"/>
      <c r="B73" s="131"/>
      <c r="C73" s="131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35">
        <f t="shared" si="2"/>
        <v>13.5</v>
      </c>
      <c r="BV73" s="22"/>
      <c r="BW73" s="20"/>
      <c r="BX73" s="23"/>
      <c r="BY73" s="23"/>
      <c r="BZ73" s="23"/>
      <c r="CA73" s="23"/>
      <c r="CB73" s="23"/>
      <c r="CC73" s="23"/>
      <c r="CD73" s="23"/>
      <c r="CE73" s="20"/>
      <c r="CF73" s="102"/>
      <c r="CG73" s="31">
        <f t="shared" ca="1" si="1"/>
        <v>44999</v>
      </c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53"/>
      <c r="DB73" s="153"/>
      <c r="DC73" s="153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216"/>
      <c r="DO73" s="216"/>
      <c r="DP73" s="216"/>
      <c r="DQ73" s="216"/>
      <c r="DR73" s="216"/>
      <c r="DS73" s="216"/>
      <c r="DT73" s="216"/>
      <c r="DU73" s="216"/>
      <c r="DV73" s="216"/>
      <c r="DW73" s="216"/>
      <c r="DX73" s="216"/>
      <c r="DY73" s="216"/>
      <c r="DZ73" s="216"/>
      <c r="EA73" s="216"/>
      <c r="EB73" s="216"/>
      <c r="EC73" s="216"/>
      <c r="ED73" s="216"/>
      <c r="EE73" s="216"/>
      <c r="EF73" s="216"/>
      <c r="EG73" s="216"/>
      <c r="EH73" s="216"/>
      <c r="EI73" s="216"/>
      <c r="EJ73" s="217"/>
      <c r="EK73" s="217"/>
      <c r="EL73" s="217"/>
      <c r="EM73" s="217"/>
      <c r="EN73" s="217"/>
      <c r="EO73" s="217"/>
      <c r="EP73" s="217"/>
      <c r="EQ73" s="217"/>
      <c r="ER73" s="217"/>
      <c r="ES73" s="217"/>
      <c r="ET73" s="217"/>
      <c r="EU73" s="217"/>
      <c r="EV73" s="217"/>
      <c r="EW73" s="217"/>
      <c r="EX73" s="217"/>
      <c r="EY73" s="217"/>
      <c r="EZ73" s="217"/>
      <c r="FA73" s="217"/>
      <c r="FB73" s="144"/>
    </row>
    <row r="74" spans="1:158" ht="5.45" customHeight="1" x14ac:dyDescent="1.1499999999999999">
      <c r="A74" s="131"/>
      <c r="B74" s="131"/>
      <c r="C74" s="131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35">
        <f t="shared" si="2"/>
        <v>14</v>
      </c>
      <c r="BV74" s="27"/>
      <c r="BW74" s="28"/>
      <c r="BX74" s="29"/>
      <c r="BY74" s="29"/>
      <c r="BZ74" s="29"/>
      <c r="CA74" s="29"/>
      <c r="CB74" s="29"/>
      <c r="CC74" s="29"/>
      <c r="CD74" s="29"/>
      <c r="CE74" s="28"/>
      <c r="CF74" s="101"/>
      <c r="CG74" s="31">
        <f t="shared" ca="1" si="1"/>
        <v>44999.5</v>
      </c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53"/>
      <c r="DB74" s="153"/>
      <c r="DC74" s="153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216"/>
      <c r="DO74" s="216"/>
      <c r="DP74" s="216"/>
      <c r="DQ74" s="216"/>
      <c r="DR74" s="216"/>
      <c r="DS74" s="216"/>
      <c r="DT74" s="216"/>
      <c r="DU74" s="216"/>
      <c r="DV74" s="216"/>
      <c r="DW74" s="216"/>
      <c r="DX74" s="216"/>
      <c r="DY74" s="216"/>
      <c r="DZ74" s="216"/>
      <c r="EA74" s="216"/>
      <c r="EB74" s="216"/>
      <c r="EC74" s="216"/>
      <c r="ED74" s="216"/>
      <c r="EE74" s="216"/>
      <c r="EF74" s="216"/>
      <c r="EG74" s="216"/>
      <c r="EH74" s="216"/>
      <c r="EI74" s="216"/>
      <c r="EJ74" s="217"/>
      <c r="EK74" s="217"/>
      <c r="EL74" s="217"/>
      <c r="EM74" s="217"/>
      <c r="EN74" s="217"/>
      <c r="EO74" s="217"/>
      <c r="EP74" s="217"/>
      <c r="EQ74" s="217"/>
      <c r="ER74" s="217"/>
      <c r="ES74" s="217"/>
      <c r="ET74" s="217"/>
      <c r="EU74" s="217"/>
      <c r="EV74" s="217"/>
      <c r="EW74" s="217"/>
      <c r="EX74" s="217"/>
      <c r="EY74" s="217"/>
      <c r="EZ74" s="217"/>
      <c r="FA74" s="217"/>
      <c r="FB74" s="144"/>
    </row>
    <row r="75" spans="1:158" ht="5.45" customHeight="1" x14ac:dyDescent="1.1499999999999999">
      <c r="A75" s="130"/>
      <c r="B75" s="131"/>
      <c r="C75" s="131"/>
      <c r="D75" s="138">
        <f ca="1">IF(SUMIF(Ranking!P:P,A1,Ranking!J:J)=0,0,SUMIF(Ranking!P:P,A1,Ranking!J:J))</f>
        <v>6372</v>
      </c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35">
        <f t="shared" si="2"/>
        <v>14.5</v>
      </c>
      <c r="BV75" s="22"/>
      <c r="BW75" s="20"/>
      <c r="BX75" s="23"/>
      <c r="BY75" s="23"/>
      <c r="BZ75" s="23"/>
      <c r="CA75" s="23"/>
      <c r="CB75" s="23"/>
      <c r="CC75" s="23"/>
      <c r="CD75" s="23"/>
      <c r="CE75" s="20"/>
      <c r="CF75" s="102"/>
      <c r="CG75" s="31">
        <f t="shared" ca="1" si="1"/>
        <v>45000</v>
      </c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211" t="s">
        <v>3</v>
      </c>
      <c r="DO75" s="211"/>
      <c r="DP75" s="211"/>
      <c r="DQ75" s="211"/>
      <c r="DR75" s="211"/>
      <c r="DS75" s="211"/>
      <c r="DT75" s="211"/>
      <c r="DU75" s="211"/>
      <c r="DV75" s="211"/>
      <c r="DW75" s="211"/>
      <c r="DX75" s="211"/>
      <c r="DY75" s="211"/>
      <c r="DZ75" s="211"/>
      <c r="EA75" s="211"/>
      <c r="EB75" s="211"/>
      <c r="EC75" s="211"/>
      <c r="ED75" s="211"/>
      <c r="EE75" s="211"/>
      <c r="EF75" s="211"/>
      <c r="EG75" s="211"/>
      <c r="EH75" s="211"/>
      <c r="EI75" s="211"/>
      <c r="EJ75" s="212"/>
      <c r="EK75" s="212"/>
      <c r="EL75" s="212"/>
      <c r="EM75" s="212"/>
      <c r="EN75" s="212"/>
      <c r="EO75" s="212"/>
      <c r="EP75" s="212"/>
      <c r="EQ75" s="212"/>
      <c r="ER75" s="212"/>
      <c r="ES75" s="212"/>
      <c r="ET75" s="212"/>
      <c r="EU75" s="212"/>
      <c r="EV75" s="212"/>
      <c r="EW75" s="212"/>
      <c r="EX75" s="212"/>
      <c r="EY75" s="212"/>
      <c r="EZ75" s="213"/>
      <c r="FA75" s="213"/>
      <c r="FB75" s="144"/>
    </row>
    <row r="76" spans="1:158" ht="5.45" customHeight="1" x14ac:dyDescent="1.1499999999999999">
      <c r="A76" s="131"/>
      <c r="B76" s="131"/>
      <c r="C76" s="131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35">
        <f t="shared" si="2"/>
        <v>15</v>
      </c>
      <c r="BV76" s="27"/>
      <c r="BW76" s="28"/>
      <c r="BX76" s="29"/>
      <c r="BY76" s="29"/>
      <c r="BZ76" s="29"/>
      <c r="CA76" s="29"/>
      <c r="CB76" s="29"/>
      <c r="CC76" s="29"/>
      <c r="CD76" s="29"/>
      <c r="CE76" s="28"/>
      <c r="CF76" s="101"/>
      <c r="CG76" s="31">
        <f t="shared" ca="1" si="1"/>
        <v>45000.5</v>
      </c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211"/>
      <c r="DO76" s="211"/>
      <c r="DP76" s="211"/>
      <c r="DQ76" s="211"/>
      <c r="DR76" s="211"/>
      <c r="DS76" s="211"/>
      <c r="DT76" s="211"/>
      <c r="DU76" s="211"/>
      <c r="DV76" s="211"/>
      <c r="DW76" s="211"/>
      <c r="DX76" s="211"/>
      <c r="DY76" s="211"/>
      <c r="DZ76" s="211"/>
      <c r="EA76" s="211"/>
      <c r="EB76" s="211"/>
      <c r="EC76" s="211"/>
      <c r="ED76" s="211"/>
      <c r="EE76" s="211"/>
      <c r="EF76" s="211"/>
      <c r="EG76" s="211"/>
      <c r="EH76" s="211"/>
      <c r="EI76" s="211"/>
      <c r="EJ76" s="212"/>
      <c r="EK76" s="212"/>
      <c r="EL76" s="212"/>
      <c r="EM76" s="212"/>
      <c r="EN76" s="212"/>
      <c r="EO76" s="212"/>
      <c r="EP76" s="212"/>
      <c r="EQ76" s="212"/>
      <c r="ER76" s="212"/>
      <c r="ES76" s="212"/>
      <c r="ET76" s="212"/>
      <c r="EU76" s="212"/>
      <c r="EV76" s="212"/>
      <c r="EW76" s="212"/>
      <c r="EX76" s="212"/>
      <c r="EY76" s="212"/>
      <c r="EZ76" s="213"/>
      <c r="FA76" s="213"/>
      <c r="FB76" s="144"/>
    </row>
    <row r="77" spans="1:158" ht="5.45" customHeight="1" x14ac:dyDescent="1.1499999999999999">
      <c r="A77" s="131"/>
      <c r="B77" s="131"/>
      <c r="C77" s="131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35">
        <f t="shared" si="2"/>
        <v>15.5</v>
      </c>
      <c r="BV77" s="22"/>
      <c r="BW77" s="20"/>
      <c r="BX77" s="23"/>
      <c r="BY77" s="23"/>
      <c r="BZ77" s="23"/>
      <c r="CA77" s="23"/>
      <c r="CB77" s="23"/>
      <c r="CC77" s="23"/>
      <c r="CD77" s="23"/>
      <c r="CE77" s="20"/>
      <c r="CF77" s="102"/>
      <c r="CG77" s="31">
        <f t="shared" ca="1" si="1"/>
        <v>45001</v>
      </c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211"/>
      <c r="DO77" s="211"/>
      <c r="DP77" s="211"/>
      <c r="DQ77" s="211"/>
      <c r="DR77" s="211"/>
      <c r="DS77" s="211"/>
      <c r="DT77" s="211"/>
      <c r="DU77" s="211"/>
      <c r="DV77" s="211"/>
      <c r="DW77" s="211"/>
      <c r="DX77" s="211"/>
      <c r="DY77" s="211"/>
      <c r="DZ77" s="211"/>
      <c r="EA77" s="211"/>
      <c r="EB77" s="211"/>
      <c r="EC77" s="211"/>
      <c r="ED77" s="211"/>
      <c r="EE77" s="211"/>
      <c r="EF77" s="211"/>
      <c r="EG77" s="211"/>
      <c r="EH77" s="211"/>
      <c r="EI77" s="211"/>
      <c r="EJ77" s="212"/>
      <c r="EK77" s="212"/>
      <c r="EL77" s="212"/>
      <c r="EM77" s="212"/>
      <c r="EN77" s="212"/>
      <c r="EO77" s="212"/>
      <c r="EP77" s="212"/>
      <c r="EQ77" s="212"/>
      <c r="ER77" s="212"/>
      <c r="ES77" s="212"/>
      <c r="ET77" s="212"/>
      <c r="EU77" s="212"/>
      <c r="EV77" s="212"/>
      <c r="EW77" s="212"/>
      <c r="EX77" s="212"/>
      <c r="EY77" s="212"/>
      <c r="EZ77" s="213"/>
      <c r="FA77" s="213"/>
      <c r="FB77" s="144"/>
    </row>
    <row r="78" spans="1:158" ht="5.45" customHeight="1" x14ac:dyDescent="1.1499999999999999">
      <c r="A78" s="131"/>
      <c r="B78" s="131"/>
      <c r="C78" s="131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35">
        <f t="shared" si="2"/>
        <v>16</v>
      </c>
      <c r="BV78" s="27"/>
      <c r="BW78" s="28"/>
      <c r="BX78" s="29"/>
      <c r="BY78" s="29"/>
      <c r="BZ78" s="29"/>
      <c r="CA78" s="29"/>
      <c r="CB78" s="29"/>
      <c r="CC78" s="29"/>
      <c r="CD78" s="29"/>
      <c r="CE78" s="28"/>
      <c r="CF78" s="101"/>
      <c r="CG78" s="31">
        <f t="shared" ca="1" si="1"/>
        <v>45001.5</v>
      </c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211"/>
      <c r="DO78" s="211"/>
      <c r="DP78" s="211"/>
      <c r="DQ78" s="211"/>
      <c r="DR78" s="211"/>
      <c r="DS78" s="211"/>
      <c r="DT78" s="211"/>
      <c r="DU78" s="211"/>
      <c r="DV78" s="211"/>
      <c r="DW78" s="211"/>
      <c r="DX78" s="211"/>
      <c r="DY78" s="211"/>
      <c r="DZ78" s="211"/>
      <c r="EA78" s="211"/>
      <c r="EB78" s="211"/>
      <c r="EC78" s="211"/>
      <c r="ED78" s="211"/>
      <c r="EE78" s="211"/>
      <c r="EF78" s="211"/>
      <c r="EG78" s="211"/>
      <c r="EH78" s="211"/>
      <c r="EI78" s="211"/>
      <c r="EJ78" s="212"/>
      <c r="EK78" s="212"/>
      <c r="EL78" s="212"/>
      <c r="EM78" s="212"/>
      <c r="EN78" s="212"/>
      <c r="EO78" s="212"/>
      <c r="EP78" s="212"/>
      <c r="EQ78" s="212"/>
      <c r="ER78" s="212"/>
      <c r="ES78" s="212"/>
      <c r="ET78" s="212"/>
      <c r="EU78" s="212"/>
      <c r="EV78" s="212"/>
      <c r="EW78" s="212"/>
      <c r="EX78" s="212"/>
      <c r="EY78" s="212"/>
      <c r="EZ78" s="213"/>
      <c r="FA78" s="213"/>
      <c r="FB78" s="144"/>
    </row>
    <row r="79" spans="1:158" ht="5.45" customHeight="1" x14ac:dyDescent="1.1499999999999999">
      <c r="A79" s="131"/>
      <c r="B79" s="131"/>
      <c r="C79" s="131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35">
        <f t="shared" si="2"/>
        <v>16.5</v>
      </c>
      <c r="BV79" s="22"/>
      <c r="BW79" s="20"/>
      <c r="BX79" s="23"/>
      <c r="BY79" s="23"/>
      <c r="BZ79" s="23"/>
      <c r="CA79" s="23"/>
      <c r="CB79" s="23"/>
      <c r="CC79" s="23"/>
      <c r="CD79" s="23"/>
      <c r="CE79" s="20"/>
      <c r="CF79" s="102"/>
      <c r="CG79" s="31">
        <f t="shared" ca="1" si="1"/>
        <v>45002</v>
      </c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211"/>
      <c r="DO79" s="211"/>
      <c r="DP79" s="211"/>
      <c r="DQ79" s="211"/>
      <c r="DR79" s="211"/>
      <c r="DS79" s="211"/>
      <c r="DT79" s="211"/>
      <c r="DU79" s="211"/>
      <c r="DV79" s="211"/>
      <c r="DW79" s="211"/>
      <c r="DX79" s="211"/>
      <c r="DY79" s="211"/>
      <c r="DZ79" s="211"/>
      <c r="EA79" s="211"/>
      <c r="EB79" s="211"/>
      <c r="EC79" s="211"/>
      <c r="ED79" s="211"/>
      <c r="EE79" s="211"/>
      <c r="EF79" s="211"/>
      <c r="EG79" s="211"/>
      <c r="EH79" s="211"/>
      <c r="EI79" s="211"/>
      <c r="EJ79" s="212"/>
      <c r="EK79" s="212"/>
      <c r="EL79" s="212"/>
      <c r="EM79" s="212"/>
      <c r="EN79" s="212"/>
      <c r="EO79" s="212"/>
      <c r="EP79" s="212"/>
      <c r="EQ79" s="212"/>
      <c r="ER79" s="212"/>
      <c r="ES79" s="212"/>
      <c r="ET79" s="212"/>
      <c r="EU79" s="212"/>
      <c r="EV79" s="212"/>
      <c r="EW79" s="212"/>
      <c r="EX79" s="212"/>
      <c r="EY79" s="212"/>
      <c r="EZ79" s="213"/>
      <c r="FA79" s="213"/>
      <c r="FB79" s="144"/>
    </row>
    <row r="80" spans="1:158" ht="5.45" customHeight="1" x14ac:dyDescent="1.1499999999999999">
      <c r="A80" s="131"/>
      <c r="B80" s="131"/>
      <c r="C80" s="131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35">
        <f t="shared" si="2"/>
        <v>17</v>
      </c>
      <c r="BV80" s="27"/>
      <c r="BW80" s="28"/>
      <c r="BX80" s="29"/>
      <c r="BY80" s="29"/>
      <c r="BZ80" s="29"/>
      <c r="CA80" s="29"/>
      <c r="CB80" s="29"/>
      <c r="CC80" s="29"/>
      <c r="CD80" s="29"/>
      <c r="CE80" s="28"/>
      <c r="CF80" s="101"/>
      <c r="CG80" s="31">
        <f t="shared" ref="CG80:CG111" ca="1" si="3">INDEX($1:$1048576,ROW()-1,COLUMN())+12/24</f>
        <v>45002.5</v>
      </c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211"/>
      <c r="DO80" s="211"/>
      <c r="DP80" s="211"/>
      <c r="DQ80" s="211"/>
      <c r="DR80" s="211"/>
      <c r="DS80" s="211"/>
      <c r="DT80" s="211"/>
      <c r="DU80" s="211"/>
      <c r="DV80" s="211"/>
      <c r="DW80" s="211"/>
      <c r="DX80" s="211"/>
      <c r="DY80" s="211"/>
      <c r="DZ80" s="211"/>
      <c r="EA80" s="211"/>
      <c r="EB80" s="211"/>
      <c r="EC80" s="211"/>
      <c r="ED80" s="211"/>
      <c r="EE80" s="211"/>
      <c r="EF80" s="211"/>
      <c r="EG80" s="211"/>
      <c r="EH80" s="211"/>
      <c r="EI80" s="211"/>
      <c r="EJ80" s="212"/>
      <c r="EK80" s="212"/>
      <c r="EL80" s="212"/>
      <c r="EM80" s="212"/>
      <c r="EN80" s="212"/>
      <c r="EO80" s="212"/>
      <c r="EP80" s="212"/>
      <c r="EQ80" s="212"/>
      <c r="ER80" s="212"/>
      <c r="ES80" s="212"/>
      <c r="ET80" s="212"/>
      <c r="EU80" s="212"/>
      <c r="EV80" s="212"/>
      <c r="EW80" s="212"/>
      <c r="EX80" s="212"/>
      <c r="EY80" s="212"/>
      <c r="EZ80" s="213"/>
      <c r="FA80" s="213"/>
      <c r="FB80" s="144"/>
    </row>
    <row r="81" spans="1:158" ht="5.45" customHeight="1" x14ac:dyDescent="1.1499999999999999">
      <c r="A81" s="131"/>
      <c r="B81" s="131"/>
      <c r="C81" s="131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35">
        <f t="shared" si="2"/>
        <v>17.5</v>
      </c>
      <c r="BV81" s="22"/>
      <c r="BW81" s="20"/>
      <c r="BX81" s="23"/>
      <c r="BY81" s="23"/>
      <c r="BZ81" s="23"/>
      <c r="CA81" s="23"/>
      <c r="CB81" s="23"/>
      <c r="CC81" s="23"/>
      <c r="CD81" s="23"/>
      <c r="CE81" s="20"/>
      <c r="CF81" s="102"/>
      <c r="CG81" s="31">
        <f t="shared" ca="1" si="3"/>
        <v>45003</v>
      </c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211"/>
      <c r="DO81" s="211"/>
      <c r="DP81" s="211"/>
      <c r="DQ81" s="211"/>
      <c r="DR81" s="211"/>
      <c r="DS81" s="211"/>
      <c r="DT81" s="211"/>
      <c r="DU81" s="211"/>
      <c r="DV81" s="211"/>
      <c r="DW81" s="211"/>
      <c r="DX81" s="211"/>
      <c r="DY81" s="211"/>
      <c r="DZ81" s="211"/>
      <c r="EA81" s="211"/>
      <c r="EB81" s="211"/>
      <c r="EC81" s="211"/>
      <c r="ED81" s="211"/>
      <c r="EE81" s="211"/>
      <c r="EF81" s="211"/>
      <c r="EG81" s="211"/>
      <c r="EH81" s="211"/>
      <c r="EI81" s="211"/>
      <c r="EJ81" s="212"/>
      <c r="EK81" s="212"/>
      <c r="EL81" s="212"/>
      <c r="EM81" s="212"/>
      <c r="EN81" s="212"/>
      <c r="EO81" s="212"/>
      <c r="EP81" s="212"/>
      <c r="EQ81" s="212"/>
      <c r="ER81" s="212"/>
      <c r="ES81" s="212"/>
      <c r="ET81" s="212"/>
      <c r="EU81" s="212"/>
      <c r="EV81" s="212"/>
      <c r="EW81" s="212"/>
      <c r="EX81" s="212"/>
      <c r="EY81" s="212"/>
      <c r="EZ81" s="213"/>
      <c r="FA81" s="213"/>
      <c r="FB81" s="144"/>
    </row>
    <row r="82" spans="1:158" ht="5.45" customHeight="1" x14ac:dyDescent="1.1499999999999999">
      <c r="A82" s="130" t="s">
        <v>5</v>
      </c>
      <c r="B82" s="131"/>
      <c r="C82" s="131"/>
      <c r="D82" s="132">
        <f ca="1">IF(SUMIF(Ranking!P:P,A1,Ranking!L:L)=0,0,SUMIF(Ranking!P:P,A1,Ranking!L:L))</f>
        <v>0</v>
      </c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57">
        <f>BU88</f>
        <v>21</v>
      </c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35">
        <f t="shared" si="2"/>
        <v>18</v>
      </c>
      <c r="BV82" s="27"/>
      <c r="BW82" s="28"/>
      <c r="BX82" s="29"/>
      <c r="BY82" s="29"/>
      <c r="BZ82" s="29"/>
      <c r="CA82" s="29"/>
      <c r="CB82" s="29"/>
      <c r="CC82" s="29"/>
      <c r="CD82" s="29"/>
      <c r="CE82" s="28"/>
      <c r="CF82" s="101"/>
      <c r="CG82" s="31">
        <f t="shared" ca="1" si="3"/>
        <v>45003.5</v>
      </c>
      <c r="CH82" s="163">
        <f>BG82*24</f>
        <v>504</v>
      </c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  <c r="CW82" s="164"/>
      <c r="CX82" s="164"/>
      <c r="CY82" s="164"/>
      <c r="CZ82" s="164"/>
      <c r="DA82" s="153"/>
      <c r="DB82" s="153"/>
      <c r="DC82" s="153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144"/>
    </row>
    <row r="83" spans="1:158" ht="5.45" customHeight="1" x14ac:dyDescent="1.1499999999999999">
      <c r="A83" s="131"/>
      <c r="B83" s="131"/>
      <c r="C83" s="131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35">
        <f t="shared" si="2"/>
        <v>18.5</v>
      </c>
      <c r="BV83" s="22"/>
      <c r="BW83" s="20"/>
      <c r="BX83" s="23"/>
      <c r="BY83" s="23"/>
      <c r="BZ83" s="23"/>
      <c r="CA83" s="23"/>
      <c r="CB83" s="23"/>
      <c r="CC83" s="23"/>
      <c r="CD83" s="23"/>
      <c r="CE83" s="20"/>
      <c r="CF83" s="102"/>
      <c r="CG83" s="31">
        <f t="shared" ca="1" si="3"/>
        <v>45004</v>
      </c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164"/>
      <c r="CW83" s="164"/>
      <c r="CX83" s="164"/>
      <c r="CY83" s="164"/>
      <c r="CZ83" s="164"/>
      <c r="DA83" s="153"/>
      <c r="DB83" s="153"/>
      <c r="DC83" s="153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144"/>
    </row>
    <row r="84" spans="1:158" ht="5.45" customHeight="1" x14ac:dyDescent="1.1499999999999999">
      <c r="A84" s="131"/>
      <c r="B84" s="131"/>
      <c r="C84" s="131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35">
        <f t="shared" si="2"/>
        <v>19</v>
      </c>
      <c r="BV84" s="27"/>
      <c r="BW84" s="28"/>
      <c r="BX84" s="29"/>
      <c r="BY84" s="29"/>
      <c r="BZ84" s="29"/>
      <c r="CA84" s="29"/>
      <c r="CB84" s="29"/>
      <c r="CC84" s="29"/>
      <c r="CD84" s="29"/>
      <c r="CE84" s="28"/>
      <c r="CF84" s="101"/>
      <c r="CG84" s="31">
        <f t="shared" ca="1" si="3"/>
        <v>45004.5</v>
      </c>
      <c r="CH84" s="164"/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64"/>
      <c r="CV84" s="164"/>
      <c r="CW84" s="164"/>
      <c r="CX84" s="164"/>
      <c r="CY84" s="164"/>
      <c r="CZ84" s="164"/>
      <c r="DA84" s="153"/>
      <c r="DB84" s="153"/>
      <c r="DC84" s="153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144"/>
    </row>
    <row r="85" spans="1:158" ht="5.45" customHeight="1" x14ac:dyDescent="1.1499999999999999">
      <c r="A85" s="131"/>
      <c r="B85" s="131"/>
      <c r="C85" s="131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35">
        <f t="shared" si="2"/>
        <v>19.5</v>
      </c>
      <c r="BV85" s="22"/>
      <c r="BW85" s="20"/>
      <c r="BX85" s="23"/>
      <c r="BY85" s="23"/>
      <c r="BZ85" s="23"/>
      <c r="CA85" s="23"/>
      <c r="CB85" s="23"/>
      <c r="CC85" s="23"/>
      <c r="CD85" s="23"/>
      <c r="CE85" s="20"/>
      <c r="CF85" s="102"/>
      <c r="CG85" s="31">
        <f t="shared" ca="1" si="3"/>
        <v>45005</v>
      </c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  <c r="CW85" s="164"/>
      <c r="CX85" s="164"/>
      <c r="CY85" s="164"/>
      <c r="CZ85" s="164"/>
      <c r="DA85" s="153"/>
      <c r="DB85" s="153"/>
      <c r="DC85" s="153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144"/>
    </row>
    <row r="86" spans="1:158" ht="5.45" customHeight="1" x14ac:dyDescent="1.1499999999999999">
      <c r="A86" s="131"/>
      <c r="B86" s="131"/>
      <c r="C86" s="131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35">
        <f t="shared" si="2"/>
        <v>20</v>
      </c>
      <c r="BV86" s="27"/>
      <c r="BW86" s="28"/>
      <c r="BX86" s="29"/>
      <c r="BY86" s="29"/>
      <c r="BZ86" s="29"/>
      <c r="CA86" s="29"/>
      <c r="CB86" s="29"/>
      <c r="CC86" s="29"/>
      <c r="CD86" s="29"/>
      <c r="CE86" s="28"/>
      <c r="CF86" s="101"/>
      <c r="CG86" s="31">
        <f t="shared" ca="1" si="3"/>
        <v>45005.5</v>
      </c>
      <c r="CH86" s="164"/>
      <c r="CI86" s="164"/>
      <c r="CJ86" s="164"/>
      <c r="CK86" s="164"/>
      <c r="CL86" s="164"/>
      <c r="CM86" s="164"/>
      <c r="CN86" s="164"/>
      <c r="CO86" s="164"/>
      <c r="CP86" s="164"/>
      <c r="CQ86" s="164"/>
      <c r="CR86" s="164"/>
      <c r="CS86" s="164"/>
      <c r="CT86" s="164"/>
      <c r="CU86" s="164"/>
      <c r="CV86" s="164"/>
      <c r="CW86" s="164"/>
      <c r="CX86" s="164"/>
      <c r="CY86" s="164"/>
      <c r="CZ86" s="164"/>
      <c r="DA86" s="153"/>
      <c r="DB86" s="153"/>
      <c r="DC86" s="153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144"/>
    </row>
    <row r="87" spans="1:158" ht="5.45" customHeight="1" x14ac:dyDescent="1.1499999999999999">
      <c r="A87" s="131"/>
      <c r="B87" s="131"/>
      <c r="C87" s="131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35">
        <f t="shared" si="2"/>
        <v>20.5</v>
      </c>
      <c r="BV87" s="22"/>
      <c r="BW87" s="20"/>
      <c r="BX87" s="23"/>
      <c r="BY87" s="23"/>
      <c r="BZ87" s="23"/>
      <c r="CA87" s="23"/>
      <c r="CB87" s="23"/>
      <c r="CC87" s="23"/>
      <c r="CD87" s="23"/>
      <c r="CE87" s="20"/>
      <c r="CF87" s="102"/>
      <c r="CG87" s="31">
        <f t="shared" ca="1" si="3"/>
        <v>45006</v>
      </c>
      <c r="CH87" s="164"/>
      <c r="CI87" s="164"/>
      <c r="CJ87" s="164"/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  <c r="CU87" s="164"/>
      <c r="CV87" s="164"/>
      <c r="CW87" s="164"/>
      <c r="CX87" s="164"/>
      <c r="CY87" s="164"/>
      <c r="CZ87" s="164"/>
      <c r="DA87" s="153"/>
      <c r="DB87" s="153"/>
      <c r="DC87" s="153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144"/>
    </row>
    <row r="88" spans="1:158" ht="5.45" customHeight="1" x14ac:dyDescent="1.1499999999999999">
      <c r="A88" s="131"/>
      <c r="B88" s="131"/>
      <c r="C88" s="131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35">
        <f t="shared" si="2"/>
        <v>21</v>
      </c>
      <c r="BV88" s="27"/>
      <c r="BW88" s="28"/>
      <c r="BX88" s="29"/>
      <c r="BY88" s="29"/>
      <c r="BZ88" s="29"/>
      <c r="CA88" s="29"/>
      <c r="CB88" s="29"/>
      <c r="CC88" s="29"/>
      <c r="CD88" s="29"/>
      <c r="CE88" s="28"/>
      <c r="CF88" s="101"/>
      <c r="CG88" s="31">
        <f t="shared" ca="1" si="3"/>
        <v>45006.5</v>
      </c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64"/>
      <c r="CV88" s="164"/>
      <c r="CW88" s="164"/>
      <c r="CX88" s="164"/>
      <c r="CY88" s="164"/>
      <c r="CZ88" s="164"/>
      <c r="DA88" s="153"/>
      <c r="DB88" s="153"/>
      <c r="DC88" s="153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144"/>
    </row>
    <row r="89" spans="1:158" ht="5.45" customHeight="1" x14ac:dyDescent="1.1499999999999999">
      <c r="A89" s="36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4"/>
      <c r="BU89" s="35">
        <f t="shared" si="2"/>
        <v>21.5</v>
      </c>
      <c r="BV89" s="22"/>
      <c r="BW89" s="20"/>
      <c r="BX89" s="23"/>
      <c r="BY89" s="23"/>
      <c r="BZ89" s="23"/>
      <c r="CA89" s="23"/>
      <c r="CB89" s="23"/>
      <c r="CC89" s="23"/>
      <c r="CD89" s="23"/>
      <c r="CE89" s="20"/>
      <c r="CF89" s="102"/>
      <c r="CG89" s="31">
        <f t="shared" ca="1" si="3"/>
        <v>45007</v>
      </c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144"/>
    </row>
    <row r="90" spans="1:158" ht="5.45" customHeight="1" x14ac:dyDescent="1.1499999999999999">
      <c r="A90" s="36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4"/>
      <c r="BU90" s="35">
        <f t="shared" si="2"/>
        <v>22</v>
      </c>
      <c r="BV90" s="27"/>
      <c r="BW90" s="28"/>
      <c r="BX90" s="29"/>
      <c r="BY90" s="29"/>
      <c r="BZ90" s="29"/>
      <c r="CA90" s="29"/>
      <c r="CB90" s="29"/>
      <c r="CC90" s="29"/>
      <c r="CD90" s="29"/>
      <c r="CE90" s="28"/>
      <c r="CF90" s="101"/>
      <c r="CG90" s="31">
        <f t="shared" ca="1" si="3"/>
        <v>45007.5</v>
      </c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144"/>
    </row>
    <row r="91" spans="1:158" ht="5.45" customHeight="1" x14ac:dyDescent="1.1499999999999999">
      <c r="A91" s="36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4"/>
      <c r="BU91" s="35">
        <f t="shared" si="2"/>
        <v>22.5</v>
      </c>
      <c r="BV91" s="22"/>
      <c r="BW91" s="20"/>
      <c r="BX91" s="23"/>
      <c r="BY91" s="23"/>
      <c r="BZ91" s="23"/>
      <c r="CA91" s="23"/>
      <c r="CB91" s="23"/>
      <c r="CC91" s="23"/>
      <c r="CD91" s="23"/>
      <c r="CE91" s="20"/>
      <c r="CF91" s="102"/>
      <c r="CG91" s="31">
        <f t="shared" ca="1" si="3"/>
        <v>45008</v>
      </c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144"/>
    </row>
    <row r="92" spans="1:158" ht="5.45" customHeight="1" x14ac:dyDescent="1.1499999999999999">
      <c r="A92" s="36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4"/>
      <c r="BU92" s="35">
        <f t="shared" si="2"/>
        <v>23</v>
      </c>
      <c r="BV92" s="27"/>
      <c r="BW92" s="28"/>
      <c r="BX92" s="29"/>
      <c r="BY92" s="29"/>
      <c r="BZ92" s="29"/>
      <c r="CA92" s="29"/>
      <c r="CB92" s="29"/>
      <c r="CC92" s="29"/>
      <c r="CD92" s="29"/>
      <c r="CE92" s="28"/>
      <c r="CF92" s="101"/>
      <c r="CG92" s="31">
        <f t="shared" ca="1" si="3"/>
        <v>45008.5</v>
      </c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144"/>
    </row>
    <row r="93" spans="1:158" ht="5.45" customHeight="1" x14ac:dyDescent="1.1499999999999999">
      <c r="A93" s="36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4"/>
      <c r="BU93" s="35">
        <f t="shared" si="2"/>
        <v>23.5</v>
      </c>
      <c r="BV93" s="22"/>
      <c r="BW93" s="20"/>
      <c r="BX93" s="23"/>
      <c r="BY93" s="23"/>
      <c r="BZ93" s="23"/>
      <c r="CA93" s="23"/>
      <c r="CB93" s="23"/>
      <c r="CC93" s="23"/>
      <c r="CD93" s="23"/>
      <c r="CE93" s="20"/>
      <c r="CF93" s="102"/>
      <c r="CG93" s="31">
        <f t="shared" ca="1" si="3"/>
        <v>45009</v>
      </c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144"/>
    </row>
    <row r="94" spans="1:158" ht="5.45" customHeight="1" x14ac:dyDescent="1.1499999999999999">
      <c r="A94" s="36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4"/>
      <c r="BU94" s="35">
        <f t="shared" si="2"/>
        <v>24</v>
      </c>
      <c r="BV94" s="27"/>
      <c r="BW94" s="28"/>
      <c r="BX94" s="29"/>
      <c r="BY94" s="29"/>
      <c r="BZ94" s="29"/>
      <c r="CA94" s="29"/>
      <c r="CB94" s="29"/>
      <c r="CC94" s="29"/>
      <c r="CD94" s="29"/>
      <c r="CE94" s="28"/>
      <c r="CF94" s="101"/>
      <c r="CG94" s="31">
        <f t="shared" ca="1" si="3"/>
        <v>45009.5</v>
      </c>
      <c r="CH94" s="37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144"/>
    </row>
    <row r="95" spans="1:158" ht="5.45" customHeight="1" x14ac:dyDescent="1.1499999999999999">
      <c r="A95" s="36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4"/>
      <c r="BU95" s="35">
        <f t="shared" si="2"/>
        <v>24.5</v>
      </c>
      <c r="BV95" s="22"/>
      <c r="BW95" s="20"/>
      <c r="BX95" s="23"/>
      <c r="BY95" s="23"/>
      <c r="BZ95" s="23"/>
      <c r="CA95" s="23"/>
      <c r="CB95" s="23"/>
      <c r="CC95" s="23"/>
      <c r="CD95" s="23"/>
      <c r="CE95" s="20"/>
      <c r="CF95" s="102"/>
      <c r="CG95" s="31">
        <f t="shared" ca="1" si="3"/>
        <v>45010</v>
      </c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144"/>
    </row>
    <row r="96" spans="1:158" ht="5.45" customHeight="1" x14ac:dyDescent="1.1499999999999999">
      <c r="A96" s="36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3"/>
      <c r="BC96" s="33"/>
      <c r="BD96" s="33"/>
      <c r="BE96" s="33"/>
      <c r="BF96" s="33"/>
      <c r="BG96" s="157">
        <f>BU102</f>
        <v>28</v>
      </c>
      <c r="BH96" s="157"/>
      <c r="BI96" s="157"/>
      <c r="BJ96" s="157"/>
      <c r="BK96" s="157"/>
      <c r="BL96" s="157"/>
      <c r="BM96" s="157"/>
      <c r="BN96" s="157"/>
      <c r="BO96" s="157"/>
      <c r="BP96" s="157"/>
      <c r="BQ96" s="157"/>
      <c r="BR96" s="157"/>
      <c r="BS96" s="157"/>
      <c r="BT96" s="157"/>
      <c r="BU96" s="35">
        <f t="shared" si="2"/>
        <v>25</v>
      </c>
      <c r="BV96" s="27"/>
      <c r="BW96" s="28"/>
      <c r="BX96" s="29"/>
      <c r="BY96" s="29"/>
      <c r="BZ96" s="29"/>
      <c r="CA96" s="29"/>
      <c r="CB96" s="29"/>
      <c r="CC96" s="29"/>
      <c r="CD96" s="29"/>
      <c r="CE96" s="28"/>
      <c r="CF96" s="101"/>
      <c r="CG96" s="31">
        <f t="shared" ca="1" si="3"/>
        <v>45010.5</v>
      </c>
      <c r="CH96" s="163">
        <f>BG96*24</f>
        <v>672</v>
      </c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64"/>
      <c r="DA96" s="153"/>
      <c r="DB96" s="153"/>
      <c r="DC96" s="153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144"/>
    </row>
    <row r="97" spans="1:158" ht="5.45" customHeight="1" x14ac:dyDescent="1.1499999999999999">
      <c r="A97" s="36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3"/>
      <c r="BC97" s="33"/>
      <c r="BD97" s="33"/>
      <c r="BE97" s="33"/>
      <c r="BF97" s="33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35">
        <f t="shared" si="2"/>
        <v>25.5</v>
      </c>
      <c r="BV97" s="22"/>
      <c r="BW97" s="20"/>
      <c r="BX97" s="23"/>
      <c r="BY97" s="23"/>
      <c r="BZ97" s="23"/>
      <c r="CA97" s="23"/>
      <c r="CB97" s="23"/>
      <c r="CC97" s="23"/>
      <c r="CD97" s="23"/>
      <c r="CE97" s="20"/>
      <c r="CF97" s="102"/>
      <c r="CG97" s="31">
        <f t="shared" ca="1" si="3"/>
        <v>45011</v>
      </c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64"/>
      <c r="DA97" s="153"/>
      <c r="DB97" s="153"/>
      <c r="DC97" s="153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144"/>
    </row>
    <row r="98" spans="1:158" ht="5.45" customHeight="1" x14ac:dyDescent="1.1499999999999999">
      <c r="A98" s="36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3"/>
      <c r="BC98" s="33"/>
      <c r="BD98" s="33"/>
      <c r="BE98" s="33"/>
      <c r="BF98" s="33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35">
        <f t="shared" si="2"/>
        <v>26</v>
      </c>
      <c r="BV98" s="27"/>
      <c r="BW98" s="28"/>
      <c r="BX98" s="29"/>
      <c r="BY98" s="29"/>
      <c r="BZ98" s="29"/>
      <c r="CA98" s="29"/>
      <c r="CB98" s="29"/>
      <c r="CC98" s="29"/>
      <c r="CD98" s="29"/>
      <c r="CE98" s="28"/>
      <c r="CF98" s="101"/>
      <c r="CG98" s="31">
        <f t="shared" ca="1" si="3"/>
        <v>45011.5</v>
      </c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64"/>
      <c r="DA98" s="153"/>
      <c r="DB98" s="153"/>
      <c r="DC98" s="153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144"/>
    </row>
    <row r="99" spans="1:158" ht="5.45" customHeight="1" x14ac:dyDescent="1.1499999999999999">
      <c r="A99" s="36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3"/>
      <c r="BC99" s="33"/>
      <c r="BD99" s="33"/>
      <c r="BE99" s="33"/>
      <c r="BF99" s="33"/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35">
        <f t="shared" si="2"/>
        <v>26.5</v>
      </c>
      <c r="BV99" s="22"/>
      <c r="BW99" s="20"/>
      <c r="BX99" s="23"/>
      <c r="BY99" s="23"/>
      <c r="BZ99" s="23"/>
      <c r="CA99" s="23"/>
      <c r="CB99" s="23"/>
      <c r="CC99" s="23"/>
      <c r="CD99" s="23"/>
      <c r="CE99" s="20"/>
      <c r="CF99" s="102"/>
      <c r="CG99" s="31">
        <f t="shared" ca="1" si="3"/>
        <v>45012</v>
      </c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64"/>
      <c r="DA99" s="153"/>
      <c r="DB99" s="153"/>
      <c r="DC99" s="153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144"/>
    </row>
    <row r="100" spans="1:158" ht="5.45" customHeight="1" x14ac:dyDescent="1.1499999999999999">
      <c r="A100" s="36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3"/>
      <c r="BC100" s="33"/>
      <c r="BD100" s="33"/>
      <c r="BE100" s="33"/>
      <c r="BF100" s="33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35">
        <f t="shared" si="2"/>
        <v>27</v>
      </c>
      <c r="BV100" s="27"/>
      <c r="BW100" s="28"/>
      <c r="BX100" s="29"/>
      <c r="BY100" s="29"/>
      <c r="BZ100" s="29"/>
      <c r="CA100" s="29"/>
      <c r="CB100" s="29"/>
      <c r="CC100" s="29"/>
      <c r="CD100" s="29"/>
      <c r="CE100" s="28"/>
      <c r="CF100" s="101"/>
      <c r="CG100" s="31">
        <f t="shared" ca="1" si="3"/>
        <v>45012.5</v>
      </c>
      <c r="CH100" s="164"/>
      <c r="CI100" s="164"/>
      <c r="CJ100" s="164"/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  <c r="CW100" s="164"/>
      <c r="CX100" s="164"/>
      <c r="CY100" s="164"/>
      <c r="CZ100" s="164"/>
      <c r="DA100" s="153"/>
      <c r="DB100" s="153"/>
      <c r="DC100" s="153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144"/>
    </row>
    <row r="101" spans="1:158" ht="5.45" customHeight="1" x14ac:dyDescent="1.1499999999999999">
      <c r="A101" s="36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3"/>
      <c r="BC101" s="33"/>
      <c r="BD101" s="33"/>
      <c r="BE101" s="33"/>
      <c r="BF101" s="33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35">
        <f t="shared" si="2"/>
        <v>27.5</v>
      </c>
      <c r="BV101" s="22"/>
      <c r="BW101" s="20"/>
      <c r="BX101" s="23"/>
      <c r="BY101" s="23"/>
      <c r="BZ101" s="23"/>
      <c r="CA101" s="23"/>
      <c r="CB101" s="23"/>
      <c r="CC101" s="23"/>
      <c r="CD101" s="23"/>
      <c r="CE101" s="20"/>
      <c r="CF101" s="102"/>
      <c r="CG101" s="31">
        <f t="shared" ca="1" si="3"/>
        <v>45013</v>
      </c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64"/>
      <c r="DA101" s="153"/>
      <c r="DB101" s="153"/>
      <c r="DC101" s="153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144"/>
    </row>
    <row r="102" spans="1:158" ht="5.45" customHeight="1" x14ac:dyDescent="1.1499999999999999">
      <c r="A102" s="36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3"/>
      <c r="BC102" s="33"/>
      <c r="BD102" s="33"/>
      <c r="BE102" s="33"/>
      <c r="BF102" s="33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35">
        <f t="shared" si="2"/>
        <v>28</v>
      </c>
      <c r="BV102" s="27"/>
      <c r="BW102" s="28"/>
      <c r="BX102" s="29"/>
      <c r="BY102" s="29"/>
      <c r="BZ102" s="29"/>
      <c r="CA102" s="29"/>
      <c r="CB102" s="29"/>
      <c r="CC102" s="29"/>
      <c r="CD102" s="29"/>
      <c r="CE102" s="28"/>
      <c r="CF102" s="101"/>
      <c r="CG102" s="31">
        <f t="shared" ca="1" si="3"/>
        <v>45013.5</v>
      </c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64"/>
      <c r="DA102" s="153"/>
      <c r="DB102" s="153"/>
      <c r="DC102" s="153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144"/>
    </row>
    <row r="103" spans="1:158" ht="5.45" customHeight="1" x14ac:dyDescent="1.1499999999999999">
      <c r="A103" s="14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40"/>
      <c r="BC103" s="40"/>
      <c r="BD103" s="40"/>
      <c r="BE103" s="40"/>
      <c r="BF103" s="40"/>
      <c r="BG103" s="41">
        <f>BU116</f>
        <v>35</v>
      </c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2">
        <f t="shared" si="2"/>
        <v>28.5</v>
      </c>
      <c r="BV103" s="43"/>
      <c r="BW103" s="44"/>
      <c r="BX103" s="45"/>
      <c r="BY103" s="45"/>
      <c r="BZ103" s="45"/>
      <c r="CA103" s="45"/>
      <c r="CB103" s="45"/>
      <c r="CC103" s="45"/>
      <c r="CD103" s="45"/>
      <c r="CE103" s="44"/>
      <c r="CF103" s="103"/>
      <c r="CG103" s="46">
        <f t="shared" ca="1" si="3"/>
        <v>45014</v>
      </c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144"/>
    </row>
    <row r="104" spans="1:158" ht="5.45" customHeight="1" thickBot="1" x14ac:dyDescent="1.2">
      <c r="A104" s="148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40"/>
      <c r="BC104" s="40"/>
      <c r="BD104" s="40"/>
      <c r="BE104" s="40"/>
      <c r="BF104" s="40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2">
        <f t="shared" si="2"/>
        <v>29</v>
      </c>
      <c r="BV104" s="48"/>
      <c r="BW104" s="49"/>
      <c r="BX104" s="50"/>
      <c r="BY104" s="50"/>
      <c r="BZ104" s="50"/>
      <c r="CA104" s="50"/>
      <c r="CB104" s="50"/>
      <c r="CC104" s="50"/>
      <c r="CD104" s="50"/>
      <c r="CE104" s="49"/>
      <c r="CF104" s="104"/>
      <c r="CG104" s="46">
        <f t="shared" ca="1" si="3"/>
        <v>45014.5</v>
      </c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144"/>
    </row>
    <row r="105" spans="1:158" ht="5.45" customHeight="1" thickTop="1" thickBot="1" x14ac:dyDescent="1.2">
      <c r="A105" s="148"/>
      <c r="B105" s="39"/>
      <c r="C105" s="79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1"/>
      <c r="BC105" s="81"/>
      <c r="BD105" s="81"/>
      <c r="BE105" s="81"/>
      <c r="BF105" s="82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2">
        <f t="shared" si="2"/>
        <v>29.5</v>
      </c>
      <c r="BV105" s="43"/>
      <c r="BW105" s="44"/>
      <c r="BX105" s="45"/>
      <c r="BY105" s="45"/>
      <c r="BZ105" s="45"/>
      <c r="CA105" s="45"/>
      <c r="CB105" s="45"/>
      <c r="CC105" s="45"/>
      <c r="CD105" s="45"/>
      <c r="CE105" s="44"/>
      <c r="CF105" s="103"/>
      <c r="CG105" s="46">
        <f t="shared" ca="1" si="3"/>
        <v>45015</v>
      </c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144"/>
    </row>
    <row r="106" spans="1:158" ht="5.45" customHeight="1" x14ac:dyDescent="1.1499999999999999">
      <c r="A106" s="148"/>
      <c r="B106" s="39"/>
      <c r="C106" s="83"/>
      <c r="D106" s="184" t="str">
        <f ca="1">IF($A$29&lt;&gt;$AA$36,"What happened?","")</f>
        <v/>
      </c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5"/>
      <c r="AT106" s="185"/>
      <c r="AU106" s="185"/>
      <c r="AV106" s="185"/>
      <c r="AW106" s="185"/>
      <c r="AX106" s="185"/>
      <c r="AY106" s="185"/>
      <c r="AZ106" s="185"/>
      <c r="BA106" s="185"/>
      <c r="BB106" s="185"/>
      <c r="BC106" s="185"/>
      <c r="BD106" s="185"/>
      <c r="BE106" s="186"/>
      <c r="BF106" s="84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2">
        <f t="shared" si="2"/>
        <v>30</v>
      </c>
      <c r="BV106" s="48"/>
      <c r="BW106" s="49"/>
      <c r="BX106" s="50"/>
      <c r="BY106" s="50"/>
      <c r="BZ106" s="50"/>
      <c r="CA106" s="50"/>
      <c r="CB106" s="50"/>
      <c r="CC106" s="50"/>
      <c r="CD106" s="50"/>
      <c r="CE106" s="49"/>
      <c r="CF106" s="104"/>
      <c r="CG106" s="46">
        <f t="shared" ca="1" si="3"/>
        <v>45015.5</v>
      </c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144"/>
    </row>
    <row r="107" spans="1:158" ht="5.45" customHeight="1" x14ac:dyDescent="1.1499999999999999">
      <c r="A107" s="148"/>
      <c r="B107" s="39"/>
      <c r="C107" s="83"/>
      <c r="D107" s="187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9"/>
      <c r="BF107" s="84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2">
        <f t="shared" si="2"/>
        <v>30.5</v>
      </c>
      <c r="BV107" s="43"/>
      <c r="BW107" s="44"/>
      <c r="BX107" s="45"/>
      <c r="BY107" s="45"/>
      <c r="BZ107" s="45"/>
      <c r="CA107" s="45"/>
      <c r="CB107" s="45"/>
      <c r="CC107" s="45"/>
      <c r="CD107" s="45"/>
      <c r="CE107" s="44"/>
      <c r="CF107" s="103"/>
      <c r="CG107" s="46">
        <f t="shared" ca="1" si="3"/>
        <v>45016</v>
      </c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39"/>
      <c r="DA107" s="39"/>
      <c r="DB107" s="39"/>
      <c r="DC107" s="39"/>
      <c r="DD107" s="149">
        <f>DF107+1</f>
        <v>300</v>
      </c>
      <c r="DE107" s="92"/>
      <c r="DF107" s="149">
        <f>DH107+1</f>
        <v>299</v>
      </c>
      <c r="DG107" s="92"/>
      <c r="DH107" s="149">
        <f>DJ107+1</f>
        <v>298</v>
      </c>
      <c r="DI107" s="92"/>
      <c r="DJ107" s="149">
        <f>DM107+1</f>
        <v>297</v>
      </c>
      <c r="DK107" s="92"/>
      <c r="DL107" s="92"/>
      <c r="DM107" s="149">
        <f>DO107+1</f>
        <v>296</v>
      </c>
      <c r="DN107" s="92"/>
      <c r="DO107" s="149">
        <f>DQ107+1</f>
        <v>295</v>
      </c>
      <c r="DP107" s="92"/>
      <c r="DQ107" s="149">
        <f>DS107+1</f>
        <v>294</v>
      </c>
      <c r="DR107" s="92"/>
      <c r="DS107" s="149">
        <f>DV107+1</f>
        <v>293</v>
      </c>
      <c r="DT107" s="92"/>
      <c r="DU107" s="92"/>
      <c r="DV107" s="149">
        <f>DX107+1</f>
        <v>292</v>
      </c>
      <c r="DW107" s="92"/>
      <c r="DX107" s="149">
        <f>DX117+10</f>
        <v>291</v>
      </c>
      <c r="DY107" s="92"/>
      <c r="DZ107" s="92"/>
      <c r="EA107" s="92"/>
      <c r="EB107" s="92"/>
      <c r="EC107" s="92"/>
      <c r="ED107" s="149">
        <f>EF107+1</f>
        <v>250</v>
      </c>
      <c r="EE107" s="92"/>
      <c r="EF107" s="149">
        <f>EI107+1</f>
        <v>249</v>
      </c>
      <c r="EG107" s="92"/>
      <c r="EH107" s="92"/>
      <c r="EI107" s="149">
        <f>EK107+1</f>
        <v>248</v>
      </c>
      <c r="EJ107" s="92"/>
      <c r="EK107" s="149">
        <f>EM107+1</f>
        <v>247</v>
      </c>
      <c r="EL107" s="92"/>
      <c r="EM107" s="149">
        <f>EO107+1</f>
        <v>246</v>
      </c>
      <c r="EN107" s="92"/>
      <c r="EO107" s="149">
        <f>ER107+1</f>
        <v>245</v>
      </c>
      <c r="EP107" s="92"/>
      <c r="EQ107" s="92"/>
      <c r="ER107" s="149">
        <f>ET107+1</f>
        <v>244</v>
      </c>
      <c r="ES107" s="92"/>
      <c r="ET107" s="149">
        <f>EV107+1</f>
        <v>243</v>
      </c>
      <c r="EU107" s="92"/>
      <c r="EV107" s="149">
        <f>EX107+1</f>
        <v>242</v>
      </c>
      <c r="EW107" s="92"/>
      <c r="EX107" s="149">
        <f>EX117+10</f>
        <v>241</v>
      </c>
      <c r="EY107" s="39"/>
      <c r="EZ107" s="39"/>
      <c r="FA107" s="39"/>
      <c r="FB107" s="144"/>
    </row>
    <row r="108" spans="1:158" ht="5.45" customHeight="1" x14ac:dyDescent="1.1499999999999999">
      <c r="A108" s="148"/>
      <c r="B108" s="39"/>
      <c r="C108" s="83"/>
      <c r="D108" s="187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  <c r="AY108" s="188"/>
      <c r="AZ108" s="188"/>
      <c r="BA108" s="188"/>
      <c r="BB108" s="188"/>
      <c r="BC108" s="188"/>
      <c r="BD108" s="188"/>
      <c r="BE108" s="189"/>
      <c r="BF108" s="84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2">
        <f t="shared" si="2"/>
        <v>31</v>
      </c>
      <c r="BV108" s="48"/>
      <c r="BW108" s="49"/>
      <c r="BX108" s="50"/>
      <c r="BY108" s="50"/>
      <c r="BZ108" s="50"/>
      <c r="CA108" s="50"/>
      <c r="CB108" s="50"/>
      <c r="CC108" s="50"/>
      <c r="CD108" s="50"/>
      <c r="CE108" s="49"/>
      <c r="CF108" s="104"/>
      <c r="CG108" s="46">
        <f t="shared" ca="1" si="3"/>
        <v>45016.5</v>
      </c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39"/>
      <c r="DA108" s="39"/>
      <c r="DB108" s="39"/>
      <c r="DC108" s="39"/>
      <c r="DD108" s="149"/>
      <c r="DE108" s="92"/>
      <c r="DF108" s="149"/>
      <c r="DG108" s="92"/>
      <c r="DH108" s="149"/>
      <c r="DI108" s="92"/>
      <c r="DJ108" s="149"/>
      <c r="DK108" s="92"/>
      <c r="DL108" s="92"/>
      <c r="DM108" s="149"/>
      <c r="DN108" s="92"/>
      <c r="DO108" s="149"/>
      <c r="DP108" s="92"/>
      <c r="DQ108" s="149"/>
      <c r="DR108" s="92"/>
      <c r="DS108" s="149"/>
      <c r="DT108" s="92"/>
      <c r="DU108" s="92"/>
      <c r="DV108" s="149"/>
      <c r="DW108" s="92"/>
      <c r="DX108" s="149"/>
      <c r="DY108" s="92"/>
      <c r="DZ108" s="92"/>
      <c r="EA108" s="92"/>
      <c r="EB108" s="92"/>
      <c r="EC108" s="92"/>
      <c r="ED108" s="149"/>
      <c r="EE108" s="92"/>
      <c r="EF108" s="149"/>
      <c r="EG108" s="92"/>
      <c r="EH108" s="92"/>
      <c r="EI108" s="149"/>
      <c r="EJ108" s="92"/>
      <c r="EK108" s="149"/>
      <c r="EL108" s="92"/>
      <c r="EM108" s="149"/>
      <c r="EN108" s="92"/>
      <c r="EO108" s="149"/>
      <c r="EP108" s="92"/>
      <c r="EQ108" s="92"/>
      <c r="ER108" s="149"/>
      <c r="ES108" s="92"/>
      <c r="ET108" s="149"/>
      <c r="EU108" s="92"/>
      <c r="EV108" s="149"/>
      <c r="EW108" s="92"/>
      <c r="EX108" s="149"/>
      <c r="EY108" s="39"/>
      <c r="EZ108" s="39"/>
      <c r="FA108" s="39"/>
      <c r="FB108" s="144"/>
    </row>
    <row r="109" spans="1:158" ht="5.45" customHeight="1" x14ac:dyDescent="1.1499999999999999">
      <c r="A109" s="148"/>
      <c r="B109" s="39"/>
      <c r="C109" s="83"/>
      <c r="D109" s="187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  <c r="AP109" s="188"/>
      <c r="AQ109" s="188"/>
      <c r="AR109" s="188"/>
      <c r="AS109" s="188"/>
      <c r="AT109" s="188"/>
      <c r="AU109" s="188"/>
      <c r="AV109" s="188"/>
      <c r="AW109" s="188"/>
      <c r="AX109" s="188"/>
      <c r="AY109" s="188"/>
      <c r="AZ109" s="188"/>
      <c r="BA109" s="188"/>
      <c r="BB109" s="188"/>
      <c r="BC109" s="188"/>
      <c r="BD109" s="188"/>
      <c r="BE109" s="189"/>
      <c r="BF109" s="84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2">
        <f t="shared" si="2"/>
        <v>31.5</v>
      </c>
      <c r="BV109" s="43"/>
      <c r="BW109" s="44"/>
      <c r="BX109" s="45"/>
      <c r="BY109" s="45"/>
      <c r="BZ109" s="45"/>
      <c r="CA109" s="45"/>
      <c r="CB109" s="45"/>
      <c r="CC109" s="45"/>
      <c r="CD109" s="45"/>
      <c r="CE109" s="44"/>
      <c r="CF109" s="103"/>
      <c r="CG109" s="46">
        <f t="shared" ca="1" si="3"/>
        <v>45017</v>
      </c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39"/>
      <c r="DA109" s="39"/>
      <c r="DB109" s="39"/>
      <c r="DC109" s="39"/>
      <c r="DD109" s="149"/>
      <c r="DE109" s="92"/>
      <c r="DF109" s="149"/>
      <c r="DG109" s="92"/>
      <c r="DH109" s="149"/>
      <c r="DI109" s="92"/>
      <c r="DJ109" s="149"/>
      <c r="DK109" s="92"/>
      <c r="DL109" s="92"/>
      <c r="DM109" s="149"/>
      <c r="DN109" s="92"/>
      <c r="DO109" s="149"/>
      <c r="DP109" s="92"/>
      <c r="DQ109" s="149"/>
      <c r="DR109" s="92"/>
      <c r="DS109" s="149"/>
      <c r="DT109" s="92"/>
      <c r="DU109" s="92"/>
      <c r="DV109" s="149"/>
      <c r="DW109" s="92"/>
      <c r="DX109" s="149"/>
      <c r="DY109" s="92"/>
      <c r="DZ109" s="92"/>
      <c r="EA109" s="92"/>
      <c r="EB109" s="92"/>
      <c r="EC109" s="92"/>
      <c r="ED109" s="149"/>
      <c r="EE109" s="92"/>
      <c r="EF109" s="149"/>
      <c r="EG109" s="92"/>
      <c r="EH109" s="92"/>
      <c r="EI109" s="149"/>
      <c r="EJ109" s="92"/>
      <c r="EK109" s="149"/>
      <c r="EL109" s="92"/>
      <c r="EM109" s="149"/>
      <c r="EN109" s="92"/>
      <c r="EO109" s="149"/>
      <c r="EP109" s="92"/>
      <c r="EQ109" s="92"/>
      <c r="ER109" s="149"/>
      <c r="ES109" s="92"/>
      <c r="ET109" s="149"/>
      <c r="EU109" s="92"/>
      <c r="EV109" s="149"/>
      <c r="EW109" s="92"/>
      <c r="EX109" s="149"/>
      <c r="EY109" s="39"/>
      <c r="EZ109" s="39"/>
      <c r="FA109" s="39"/>
      <c r="FB109" s="144"/>
    </row>
    <row r="110" spans="1:158" ht="5.45" customHeight="1" x14ac:dyDescent="1.1499999999999999">
      <c r="A110" s="148"/>
      <c r="B110" s="39"/>
      <c r="C110" s="83"/>
      <c r="D110" s="187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/>
      <c r="BA110" s="188"/>
      <c r="BB110" s="188"/>
      <c r="BC110" s="188"/>
      <c r="BD110" s="188"/>
      <c r="BE110" s="189"/>
      <c r="BF110" s="84"/>
      <c r="BG110" s="158">
        <f>BU116</f>
        <v>35</v>
      </c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42">
        <f t="shared" si="2"/>
        <v>32</v>
      </c>
      <c r="BV110" s="48"/>
      <c r="BW110" s="49"/>
      <c r="BX110" s="50"/>
      <c r="BY110" s="50"/>
      <c r="BZ110" s="50"/>
      <c r="CA110" s="50"/>
      <c r="CB110" s="50"/>
      <c r="CC110" s="50"/>
      <c r="CD110" s="50"/>
      <c r="CE110" s="49"/>
      <c r="CF110" s="104"/>
      <c r="CG110" s="46">
        <f t="shared" ca="1" si="3"/>
        <v>45017.5</v>
      </c>
      <c r="CH110" s="190">
        <f>BG110*24</f>
        <v>840</v>
      </c>
      <c r="CI110" s="191"/>
      <c r="CJ110" s="191"/>
      <c r="CK110" s="191"/>
      <c r="CL110" s="191"/>
      <c r="CM110" s="191"/>
      <c r="CN110" s="191"/>
      <c r="CO110" s="191"/>
      <c r="CP110" s="191"/>
      <c r="CQ110" s="191"/>
      <c r="CR110" s="191"/>
      <c r="CS110" s="191"/>
      <c r="CT110" s="191"/>
      <c r="CU110" s="191"/>
      <c r="CV110" s="191"/>
      <c r="CW110" s="191"/>
      <c r="CX110" s="191"/>
      <c r="CY110" s="191"/>
      <c r="CZ110" s="191"/>
      <c r="DA110" s="153"/>
      <c r="DB110" s="153"/>
      <c r="DC110" s="153"/>
      <c r="DD110" s="149"/>
      <c r="DE110" s="92"/>
      <c r="DF110" s="149"/>
      <c r="DG110" s="92"/>
      <c r="DH110" s="149"/>
      <c r="DI110" s="92"/>
      <c r="DJ110" s="149"/>
      <c r="DK110" s="92"/>
      <c r="DL110" s="92"/>
      <c r="DM110" s="149"/>
      <c r="DN110" s="92"/>
      <c r="DO110" s="149"/>
      <c r="DP110" s="92"/>
      <c r="DQ110" s="149"/>
      <c r="DR110" s="92"/>
      <c r="DS110" s="149"/>
      <c r="DT110" s="92"/>
      <c r="DU110" s="92"/>
      <c r="DV110" s="149"/>
      <c r="DW110" s="92"/>
      <c r="DX110" s="149"/>
      <c r="DY110" s="92"/>
      <c r="DZ110" s="92"/>
      <c r="EA110" s="92"/>
      <c r="EB110" s="92"/>
      <c r="EC110" s="92"/>
      <c r="ED110" s="149"/>
      <c r="EE110" s="92"/>
      <c r="EF110" s="149"/>
      <c r="EG110" s="92"/>
      <c r="EH110" s="92"/>
      <c r="EI110" s="149"/>
      <c r="EJ110" s="92"/>
      <c r="EK110" s="149"/>
      <c r="EL110" s="92"/>
      <c r="EM110" s="149"/>
      <c r="EN110" s="92"/>
      <c r="EO110" s="149"/>
      <c r="EP110" s="92"/>
      <c r="EQ110" s="92"/>
      <c r="ER110" s="149"/>
      <c r="ES110" s="92"/>
      <c r="ET110" s="149"/>
      <c r="EU110" s="92"/>
      <c r="EV110" s="149"/>
      <c r="EW110" s="92"/>
      <c r="EX110" s="149"/>
      <c r="EY110" s="39"/>
      <c r="EZ110" s="39"/>
      <c r="FA110" s="39"/>
      <c r="FB110" s="144"/>
    </row>
    <row r="111" spans="1:158" ht="5.45" customHeight="1" x14ac:dyDescent="1.1499999999999999">
      <c r="A111" s="148"/>
      <c r="B111" s="39"/>
      <c r="C111" s="83"/>
      <c r="D111" s="89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1"/>
      <c r="BF111" s="84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42">
        <f t="shared" si="2"/>
        <v>32.5</v>
      </c>
      <c r="BV111" s="43"/>
      <c r="BW111" s="44"/>
      <c r="BX111" s="45"/>
      <c r="BY111" s="45"/>
      <c r="BZ111" s="45"/>
      <c r="CA111" s="45"/>
      <c r="CB111" s="45"/>
      <c r="CC111" s="45"/>
      <c r="CD111" s="45"/>
      <c r="CE111" s="44"/>
      <c r="CF111" s="103"/>
      <c r="CG111" s="46">
        <f t="shared" ca="1" si="3"/>
        <v>45018</v>
      </c>
      <c r="CH111" s="191"/>
      <c r="CI111" s="191"/>
      <c r="CJ111" s="191"/>
      <c r="CK111" s="191"/>
      <c r="CL111" s="191"/>
      <c r="CM111" s="191"/>
      <c r="CN111" s="191"/>
      <c r="CO111" s="191"/>
      <c r="CP111" s="191"/>
      <c r="CQ111" s="191"/>
      <c r="CR111" s="191"/>
      <c r="CS111" s="191"/>
      <c r="CT111" s="191"/>
      <c r="CU111" s="191"/>
      <c r="CV111" s="191"/>
      <c r="CW111" s="191"/>
      <c r="CX111" s="191"/>
      <c r="CY111" s="191"/>
      <c r="CZ111" s="191"/>
      <c r="DA111" s="153"/>
      <c r="DB111" s="153"/>
      <c r="DC111" s="153"/>
      <c r="DD111" s="149"/>
      <c r="DE111" s="92"/>
      <c r="DF111" s="149"/>
      <c r="DG111" s="92"/>
      <c r="DH111" s="149"/>
      <c r="DI111" s="92"/>
      <c r="DJ111" s="149"/>
      <c r="DK111" s="92"/>
      <c r="DL111" s="92"/>
      <c r="DM111" s="149"/>
      <c r="DN111" s="92"/>
      <c r="DO111" s="149"/>
      <c r="DP111" s="92"/>
      <c r="DQ111" s="149"/>
      <c r="DR111" s="92"/>
      <c r="DS111" s="149"/>
      <c r="DT111" s="92"/>
      <c r="DU111" s="92"/>
      <c r="DV111" s="149"/>
      <c r="DW111" s="92"/>
      <c r="DX111" s="149"/>
      <c r="DY111" s="92"/>
      <c r="DZ111" s="92"/>
      <c r="EA111" s="92"/>
      <c r="EB111" s="92"/>
      <c r="EC111" s="92"/>
      <c r="ED111" s="149"/>
      <c r="EE111" s="92"/>
      <c r="EF111" s="149"/>
      <c r="EG111" s="92"/>
      <c r="EH111" s="92"/>
      <c r="EI111" s="149"/>
      <c r="EJ111" s="92"/>
      <c r="EK111" s="149"/>
      <c r="EL111" s="92"/>
      <c r="EM111" s="149"/>
      <c r="EN111" s="92"/>
      <c r="EO111" s="149"/>
      <c r="EP111" s="92"/>
      <c r="EQ111" s="92"/>
      <c r="ER111" s="149"/>
      <c r="ES111" s="92"/>
      <c r="ET111" s="149"/>
      <c r="EU111" s="92"/>
      <c r="EV111" s="149"/>
      <c r="EW111" s="92"/>
      <c r="EX111" s="149"/>
      <c r="EY111" s="39"/>
      <c r="EZ111" s="39"/>
      <c r="FA111" s="39"/>
      <c r="FB111" s="144"/>
    </row>
    <row r="112" spans="1:158" ht="5.45" customHeight="1" x14ac:dyDescent="1.1499999999999999">
      <c r="A112" s="148"/>
      <c r="B112" s="39"/>
      <c r="C112" s="83"/>
      <c r="D112" s="177" t="str">
        <f ca="1">IF(ISERROR(MATCH(A1,Ranking!$P:$P,0)),"",IF(INDEX(Ranking!$M:$M,MATCH(A1,Ranking!$P:$P,0),1)=0,"",INDEX(Ranking!$M:$M,MATCH(A1,Ranking!$P:$P,0),1)))</f>
        <v/>
      </c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8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78"/>
      <c r="AZ112" s="178"/>
      <c r="BA112" s="178"/>
      <c r="BB112" s="178"/>
      <c r="BC112" s="178"/>
      <c r="BD112" s="178"/>
      <c r="BE112" s="179"/>
      <c r="BF112" s="84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42">
        <f t="shared" si="2"/>
        <v>33</v>
      </c>
      <c r="BV112" s="48"/>
      <c r="BW112" s="49"/>
      <c r="BX112" s="50"/>
      <c r="BY112" s="50"/>
      <c r="BZ112" s="50"/>
      <c r="CA112" s="50"/>
      <c r="CB112" s="50"/>
      <c r="CC112" s="50"/>
      <c r="CD112" s="50"/>
      <c r="CE112" s="49"/>
      <c r="CF112" s="104"/>
      <c r="CG112" s="46">
        <f t="shared" ref="CG112:CG143" ca="1" si="4">INDEX($1:$1048576,ROW()-1,COLUMN())+12/24</f>
        <v>45018.5</v>
      </c>
      <c r="CH112" s="191"/>
      <c r="CI112" s="191"/>
      <c r="CJ112" s="191"/>
      <c r="CK112" s="191"/>
      <c r="CL112" s="191"/>
      <c r="CM112" s="191"/>
      <c r="CN112" s="191"/>
      <c r="CO112" s="191"/>
      <c r="CP112" s="191"/>
      <c r="CQ112" s="191"/>
      <c r="CR112" s="191"/>
      <c r="CS112" s="191"/>
      <c r="CT112" s="191"/>
      <c r="CU112" s="191"/>
      <c r="CV112" s="191"/>
      <c r="CW112" s="191"/>
      <c r="CX112" s="191"/>
      <c r="CY112" s="191"/>
      <c r="CZ112" s="191"/>
      <c r="DA112" s="153"/>
      <c r="DB112" s="153"/>
      <c r="DC112" s="153"/>
      <c r="DD112" s="149"/>
      <c r="DE112" s="92"/>
      <c r="DF112" s="149"/>
      <c r="DG112" s="92"/>
      <c r="DH112" s="149"/>
      <c r="DI112" s="92"/>
      <c r="DJ112" s="149"/>
      <c r="DK112" s="92"/>
      <c r="DL112" s="92"/>
      <c r="DM112" s="149"/>
      <c r="DN112" s="92"/>
      <c r="DO112" s="149"/>
      <c r="DP112" s="92"/>
      <c r="DQ112" s="149"/>
      <c r="DR112" s="92"/>
      <c r="DS112" s="149"/>
      <c r="DT112" s="92"/>
      <c r="DU112" s="92"/>
      <c r="DV112" s="149"/>
      <c r="DW112" s="92"/>
      <c r="DX112" s="149"/>
      <c r="DY112" s="92"/>
      <c r="DZ112" s="92"/>
      <c r="EA112" s="92"/>
      <c r="EB112" s="92"/>
      <c r="EC112" s="92"/>
      <c r="ED112" s="149"/>
      <c r="EE112" s="92"/>
      <c r="EF112" s="149"/>
      <c r="EG112" s="92"/>
      <c r="EH112" s="92"/>
      <c r="EI112" s="149"/>
      <c r="EJ112" s="92"/>
      <c r="EK112" s="149"/>
      <c r="EL112" s="92"/>
      <c r="EM112" s="149"/>
      <c r="EN112" s="92"/>
      <c r="EO112" s="149"/>
      <c r="EP112" s="92"/>
      <c r="EQ112" s="92"/>
      <c r="ER112" s="149"/>
      <c r="ES112" s="92"/>
      <c r="ET112" s="149"/>
      <c r="EU112" s="92"/>
      <c r="EV112" s="149"/>
      <c r="EW112" s="92"/>
      <c r="EX112" s="149"/>
      <c r="EY112" s="39"/>
      <c r="EZ112" s="39"/>
      <c r="FA112" s="39"/>
      <c r="FB112" s="144"/>
    </row>
    <row r="113" spans="1:158" ht="5.45" customHeight="1" x14ac:dyDescent="1.1499999999999999">
      <c r="A113" s="148"/>
      <c r="B113" s="39"/>
      <c r="C113" s="83"/>
      <c r="D113" s="180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78"/>
      <c r="AZ113" s="178"/>
      <c r="BA113" s="178"/>
      <c r="BB113" s="178"/>
      <c r="BC113" s="178"/>
      <c r="BD113" s="178"/>
      <c r="BE113" s="179"/>
      <c r="BF113" s="84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42">
        <f t="shared" ref="BU113:BU176" si="5">BU112+0.5</f>
        <v>33.5</v>
      </c>
      <c r="BV113" s="43"/>
      <c r="BW113" s="44"/>
      <c r="BX113" s="45"/>
      <c r="BY113" s="45"/>
      <c r="BZ113" s="45"/>
      <c r="CA113" s="45"/>
      <c r="CB113" s="45"/>
      <c r="CC113" s="45"/>
      <c r="CD113" s="45"/>
      <c r="CE113" s="44"/>
      <c r="CF113" s="103"/>
      <c r="CG113" s="46">
        <f t="shared" ca="1" si="4"/>
        <v>45019</v>
      </c>
      <c r="CH113" s="191"/>
      <c r="CI113" s="191"/>
      <c r="CJ113" s="191"/>
      <c r="CK113" s="191"/>
      <c r="CL113" s="191"/>
      <c r="CM113" s="191"/>
      <c r="CN113" s="191"/>
      <c r="CO113" s="191"/>
      <c r="CP113" s="191"/>
      <c r="CQ113" s="191"/>
      <c r="CR113" s="191"/>
      <c r="CS113" s="191"/>
      <c r="CT113" s="191"/>
      <c r="CU113" s="191"/>
      <c r="CV113" s="191"/>
      <c r="CW113" s="191"/>
      <c r="CX113" s="191"/>
      <c r="CY113" s="191"/>
      <c r="CZ113" s="191"/>
      <c r="DA113" s="153"/>
      <c r="DB113" s="153"/>
      <c r="DC113" s="153"/>
      <c r="DD113" s="149"/>
      <c r="DE113" s="92"/>
      <c r="DF113" s="149"/>
      <c r="DG113" s="92"/>
      <c r="DH113" s="149"/>
      <c r="DI113" s="92"/>
      <c r="DJ113" s="149"/>
      <c r="DK113" s="92"/>
      <c r="DL113" s="92"/>
      <c r="DM113" s="149"/>
      <c r="DN113" s="92"/>
      <c r="DO113" s="149"/>
      <c r="DP113" s="92"/>
      <c r="DQ113" s="149"/>
      <c r="DR113" s="92"/>
      <c r="DS113" s="149"/>
      <c r="DT113" s="92"/>
      <c r="DU113" s="92"/>
      <c r="DV113" s="149"/>
      <c r="DW113" s="92"/>
      <c r="DX113" s="149"/>
      <c r="DY113" s="92"/>
      <c r="DZ113" s="92"/>
      <c r="EA113" s="92"/>
      <c r="EB113" s="92"/>
      <c r="EC113" s="92"/>
      <c r="ED113" s="149"/>
      <c r="EE113" s="92"/>
      <c r="EF113" s="149"/>
      <c r="EG113" s="92"/>
      <c r="EH113" s="92"/>
      <c r="EI113" s="149"/>
      <c r="EJ113" s="92"/>
      <c r="EK113" s="149"/>
      <c r="EL113" s="92"/>
      <c r="EM113" s="149"/>
      <c r="EN113" s="92"/>
      <c r="EO113" s="149"/>
      <c r="EP113" s="92"/>
      <c r="EQ113" s="92"/>
      <c r="ER113" s="149"/>
      <c r="ES113" s="92"/>
      <c r="ET113" s="149"/>
      <c r="EU113" s="92"/>
      <c r="EV113" s="149"/>
      <c r="EW113" s="92"/>
      <c r="EX113" s="149"/>
      <c r="EY113" s="39"/>
      <c r="EZ113" s="39"/>
      <c r="FA113" s="39"/>
      <c r="FB113" s="144"/>
    </row>
    <row r="114" spans="1:158" ht="5.45" customHeight="1" x14ac:dyDescent="1.1499999999999999">
      <c r="A114" s="148"/>
      <c r="B114" s="39"/>
      <c r="C114" s="83"/>
      <c r="D114" s="180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78"/>
      <c r="AV114" s="178"/>
      <c r="AW114" s="178"/>
      <c r="AX114" s="178"/>
      <c r="AY114" s="178"/>
      <c r="AZ114" s="178"/>
      <c r="BA114" s="178"/>
      <c r="BB114" s="178"/>
      <c r="BC114" s="178"/>
      <c r="BD114" s="178"/>
      <c r="BE114" s="179"/>
      <c r="BF114" s="84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42">
        <f t="shared" si="5"/>
        <v>34</v>
      </c>
      <c r="BV114" s="48"/>
      <c r="BW114" s="49"/>
      <c r="BX114" s="50"/>
      <c r="BY114" s="50"/>
      <c r="BZ114" s="50"/>
      <c r="CA114" s="50"/>
      <c r="CB114" s="50"/>
      <c r="CC114" s="50"/>
      <c r="CD114" s="50"/>
      <c r="CE114" s="49"/>
      <c r="CF114" s="104"/>
      <c r="CG114" s="46">
        <f t="shared" ca="1" si="4"/>
        <v>45019.5</v>
      </c>
      <c r="CH114" s="191"/>
      <c r="CI114" s="191"/>
      <c r="CJ114" s="191"/>
      <c r="CK114" s="191"/>
      <c r="CL114" s="191"/>
      <c r="CM114" s="191"/>
      <c r="CN114" s="191"/>
      <c r="CO114" s="191"/>
      <c r="CP114" s="191"/>
      <c r="CQ114" s="191"/>
      <c r="CR114" s="191"/>
      <c r="CS114" s="191"/>
      <c r="CT114" s="191"/>
      <c r="CU114" s="191"/>
      <c r="CV114" s="191"/>
      <c r="CW114" s="191"/>
      <c r="CX114" s="191"/>
      <c r="CY114" s="191"/>
      <c r="CZ114" s="191"/>
      <c r="DA114" s="153"/>
      <c r="DB114" s="153"/>
      <c r="DC114" s="153"/>
      <c r="DD114" s="149"/>
      <c r="DE114" s="92"/>
      <c r="DF114" s="149"/>
      <c r="DG114" s="92"/>
      <c r="DH114" s="149"/>
      <c r="DI114" s="92"/>
      <c r="DJ114" s="149"/>
      <c r="DK114" s="92"/>
      <c r="DL114" s="92"/>
      <c r="DM114" s="149"/>
      <c r="DN114" s="92"/>
      <c r="DO114" s="149"/>
      <c r="DP114" s="92"/>
      <c r="DQ114" s="149"/>
      <c r="DR114" s="92"/>
      <c r="DS114" s="149"/>
      <c r="DT114" s="92"/>
      <c r="DU114" s="92"/>
      <c r="DV114" s="149"/>
      <c r="DW114" s="92"/>
      <c r="DX114" s="149"/>
      <c r="DY114" s="92"/>
      <c r="DZ114" s="92"/>
      <c r="EA114" s="92"/>
      <c r="EB114" s="92"/>
      <c r="EC114" s="92"/>
      <c r="ED114" s="149"/>
      <c r="EE114" s="92"/>
      <c r="EF114" s="149"/>
      <c r="EG114" s="92"/>
      <c r="EH114" s="92"/>
      <c r="EI114" s="149"/>
      <c r="EJ114" s="92"/>
      <c r="EK114" s="149"/>
      <c r="EL114" s="92"/>
      <c r="EM114" s="149"/>
      <c r="EN114" s="92"/>
      <c r="EO114" s="149"/>
      <c r="EP114" s="92"/>
      <c r="EQ114" s="92"/>
      <c r="ER114" s="149"/>
      <c r="ES114" s="92"/>
      <c r="ET114" s="149"/>
      <c r="EU114" s="92"/>
      <c r="EV114" s="149"/>
      <c r="EW114" s="92"/>
      <c r="EX114" s="149"/>
      <c r="EY114" s="39"/>
      <c r="EZ114" s="39"/>
      <c r="FA114" s="39"/>
      <c r="FB114" s="144"/>
    </row>
    <row r="115" spans="1:158" ht="5.45" customHeight="1" x14ac:dyDescent="1.1499999999999999">
      <c r="A115" s="148"/>
      <c r="B115" s="39"/>
      <c r="C115" s="83"/>
      <c r="D115" s="180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BE115" s="179"/>
      <c r="BF115" s="84"/>
      <c r="BG115" s="158"/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42">
        <f t="shared" si="5"/>
        <v>34.5</v>
      </c>
      <c r="BV115" s="43"/>
      <c r="BW115" s="44"/>
      <c r="BX115" s="45"/>
      <c r="BY115" s="45"/>
      <c r="BZ115" s="45"/>
      <c r="CA115" s="45"/>
      <c r="CB115" s="45"/>
      <c r="CC115" s="45"/>
      <c r="CD115" s="45"/>
      <c r="CE115" s="44"/>
      <c r="CF115" s="103"/>
      <c r="CG115" s="46">
        <f t="shared" ca="1" si="4"/>
        <v>45020</v>
      </c>
      <c r="CH115" s="191"/>
      <c r="CI115" s="191"/>
      <c r="CJ115" s="191"/>
      <c r="CK115" s="191"/>
      <c r="CL115" s="191"/>
      <c r="CM115" s="191"/>
      <c r="CN115" s="191"/>
      <c r="CO115" s="191"/>
      <c r="CP115" s="191"/>
      <c r="CQ115" s="191"/>
      <c r="CR115" s="191"/>
      <c r="CS115" s="191"/>
      <c r="CT115" s="191"/>
      <c r="CU115" s="191"/>
      <c r="CV115" s="191"/>
      <c r="CW115" s="191"/>
      <c r="CX115" s="191"/>
      <c r="CY115" s="191"/>
      <c r="CZ115" s="191"/>
      <c r="DA115" s="153"/>
      <c r="DB115" s="153"/>
      <c r="DC115" s="153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  <c r="EE115" s="92"/>
      <c r="EF115" s="92"/>
      <c r="EG115" s="92"/>
      <c r="EH115" s="92"/>
      <c r="EI115" s="92"/>
      <c r="EJ115" s="92"/>
      <c r="EK115" s="92"/>
      <c r="EL115" s="92"/>
      <c r="EM115" s="92"/>
      <c r="EN115" s="92"/>
      <c r="EO115" s="92"/>
      <c r="EP115" s="92"/>
      <c r="EQ115" s="92"/>
      <c r="ER115" s="92"/>
      <c r="ES115" s="92"/>
      <c r="ET115" s="92"/>
      <c r="EU115" s="92"/>
      <c r="EV115" s="92"/>
      <c r="EW115" s="92"/>
      <c r="EX115" s="92"/>
      <c r="EY115" s="39"/>
      <c r="EZ115" s="39"/>
      <c r="FA115" s="39"/>
      <c r="FB115" s="144"/>
    </row>
    <row r="116" spans="1:158" ht="5.45" customHeight="1" x14ac:dyDescent="1.1499999999999999">
      <c r="A116" s="148"/>
      <c r="B116" s="39"/>
      <c r="C116" s="83"/>
      <c r="D116" s="180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  <c r="AR116" s="178"/>
      <c r="AS116" s="178"/>
      <c r="AT116" s="178"/>
      <c r="AU116" s="178"/>
      <c r="AV116" s="178"/>
      <c r="AW116" s="178"/>
      <c r="AX116" s="178"/>
      <c r="AY116" s="178"/>
      <c r="AZ116" s="178"/>
      <c r="BA116" s="178"/>
      <c r="BB116" s="178"/>
      <c r="BC116" s="178"/>
      <c r="BD116" s="178"/>
      <c r="BE116" s="179"/>
      <c r="BF116" s="84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42">
        <f t="shared" si="5"/>
        <v>35</v>
      </c>
      <c r="BV116" s="48"/>
      <c r="BW116" s="49"/>
      <c r="BX116" s="50"/>
      <c r="BY116" s="50"/>
      <c r="BZ116" s="50"/>
      <c r="CA116" s="50"/>
      <c r="CB116" s="50"/>
      <c r="CC116" s="50"/>
      <c r="CD116" s="50"/>
      <c r="CE116" s="49"/>
      <c r="CF116" s="104"/>
      <c r="CG116" s="46">
        <f t="shared" ca="1" si="4"/>
        <v>45020.5</v>
      </c>
      <c r="CH116" s="191"/>
      <c r="CI116" s="191"/>
      <c r="CJ116" s="191"/>
      <c r="CK116" s="191"/>
      <c r="CL116" s="191"/>
      <c r="CM116" s="191"/>
      <c r="CN116" s="191"/>
      <c r="CO116" s="191"/>
      <c r="CP116" s="191"/>
      <c r="CQ116" s="191"/>
      <c r="CR116" s="191"/>
      <c r="CS116" s="191"/>
      <c r="CT116" s="191"/>
      <c r="CU116" s="191"/>
      <c r="CV116" s="191"/>
      <c r="CW116" s="191"/>
      <c r="CX116" s="191"/>
      <c r="CY116" s="191"/>
      <c r="CZ116" s="191"/>
      <c r="DA116" s="153"/>
      <c r="DB116" s="153"/>
      <c r="DC116" s="153"/>
      <c r="DD116" s="92"/>
      <c r="DE116" s="92"/>
      <c r="DF116" s="92"/>
      <c r="DG116" s="92"/>
      <c r="DH116" s="92"/>
      <c r="DI116" s="92"/>
      <c r="DJ116" s="92"/>
      <c r="DK116" s="92"/>
      <c r="DL116" s="92"/>
      <c r="DM116" s="92"/>
      <c r="DN116" s="92"/>
      <c r="DO116" s="92"/>
      <c r="DP116" s="92"/>
      <c r="DQ116" s="92"/>
      <c r="DR116" s="92"/>
      <c r="DS116" s="92"/>
      <c r="DT116" s="92"/>
      <c r="DU116" s="92"/>
      <c r="DV116" s="92"/>
      <c r="DW116" s="92"/>
      <c r="DX116" s="92"/>
      <c r="DY116" s="92"/>
      <c r="DZ116" s="92"/>
      <c r="EA116" s="92"/>
      <c r="EB116" s="92"/>
      <c r="EC116" s="92"/>
      <c r="ED116" s="92"/>
      <c r="EE116" s="92"/>
      <c r="EF116" s="92"/>
      <c r="EG116" s="92"/>
      <c r="EH116" s="92"/>
      <c r="EI116" s="92"/>
      <c r="EJ116" s="92"/>
      <c r="EK116" s="92"/>
      <c r="EL116" s="92"/>
      <c r="EM116" s="92"/>
      <c r="EN116" s="92"/>
      <c r="EO116" s="92"/>
      <c r="EP116" s="92"/>
      <c r="EQ116" s="92"/>
      <c r="ER116" s="92"/>
      <c r="ES116" s="92"/>
      <c r="ET116" s="92"/>
      <c r="EU116" s="92"/>
      <c r="EV116" s="92"/>
      <c r="EW116" s="92"/>
      <c r="EX116" s="92"/>
      <c r="EY116" s="39"/>
      <c r="EZ116" s="39"/>
      <c r="FA116" s="39"/>
      <c r="FB116" s="144"/>
    </row>
    <row r="117" spans="1:158" ht="5.45" customHeight="1" x14ac:dyDescent="1.1499999999999999">
      <c r="A117" s="148"/>
      <c r="B117" s="39"/>
      <c r="C117" s="83"/>
      <c r="D117" s="180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  <c r="AR117" s="178"/>
      <c r="AS117" s="178"/>
      <c r="AT117" s="178"/>
      <c r="AU117" s="178"/>
      <c r="AV117" s="178"/>
      <c r="AW117" s="178"/>
      <c r="AX117" s="178"/>
      <c r="AY117" s="178"/>
      <c r="AZ117" s="178"/>
      <c r="BA117" s="178"/>
      <c r="BB117" s="178"/>
      <c r="BC117" s="178"/>
      <c r="BD117" s="178"/>
      <c r="BE117" s="179"/>
      <c r="BF117" s="84"/>
      <c r="BG117" s="41">
        <f>BU130</f>
        <v>42</v>
      </c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2">
        <f t="shared" si="5"/>
        <v>35.5</v>
      </c>
      <c r="BV117" s="43"/>
      <c r="BW117" s="44"/>
      <c r="BX117" s="45"/>
      <c r="BY117" s="45"/>
      <c r="BZ117" s="45"/>
      <c r="CA117" s="45"/>
      <c r="CB117" s="45"/>
      <c r="CC117" s="45"/>
      <c r="CD117" s="45"/>
      <c r="CE117" s="44"/>
      <c r="CF117" s="103"/>
      <c r="CG117" s="46">
        <f t="shared" ca="1" si="4"/>
        <v>45021</v>
      </c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39"/>
      <c r="DA117" s="39"/>
      <c r="DB117" s="39"/>
      <c r="DC117" s="39"/>
      <c r="DD117" s="149">
        <f>DF117+1</f>
        <v>290</v>
      </c>
      <c r="DE117" s="92"/>
      <c r="DF117" s="149">
        <f>DI117+1</f>
        <v>289</v>
      </c>
      <c r="DG117" s="92"/>
      <c r="DH117" s="92"/>
      <c r="DI117" s="149">
        <f>DK117+1</f>
        <v>288</v>
      </c>
      <c r="DJ117" s="92"/>
      <c r="DK117" s="149">
        <f>DM117+1</f>
        <v>287</v>
      </c>
      <c r="DL117" s="92"/>
      <c r="DM117" s="149">
        <f>DO117+1</f>
        <v>286</v>
      </c>
      <c r="DN117" s="92"/>
      <c r="DO117" s="149">
        <f>DR117+1</f>
        <v>285</v>
      </c>
      <c r="DP117" s="92"/>
      <c r="DQ117" s="92"/>
      <c r="DR117" s="149">
        <f>DT117+1</f>
        <v>284</v>
      </c>
      <c r="DS117" s="92"/>
      <c r="DT117" s="149">
        <f>DV117+1</f>
        <v>283</v>
      </c>
      <c r="DU117" s="92"/>
      <c r="DV117" s="149">
        <f>DX117+1</f>
        <v>282</v>
      </c>
      <c r="DW117" s="92"/>
      <c r="DX117" s="149">
        <f>DX127+10</f>
        <v>281</v>
      </c>
      <c r="DY117" s="92"/>
      <c r="DZ117" s="92"/>
      <c r="EA117" s="92"/>
      <c r="EB117" s="92"/>
      <c r="EC117" s="92"/>
      <c r="ED117" s="149">
        <f>EF117+1</f>
        <v>240</v>
      </c>
      <c r="EE117" s="92"/>
      <c r="EF117" s="149">
        <f>EH117+1</f>
        <v>239</v>
      </c>
      <c r="EG117" s="92"/>
      <c r="EH117" s="149">
        <f>EJ117+1</f>
        <v>238</v>
      </c>
      <c r="EI117" s="92"/>
      <c r="EJ117" s="149">
        <f>EM117+1</f>
        <v>237</v>
      </c>
      <c r="EK117" s="92"/>
      <c r="EL117" s="92"/>
      <c r="EM117" s="149">
        <f>EO117+1</f>
        <v>236</v>
      </c>
      <c r="EN117" s="92"/>
      <c r="EO117" s="149">
        <f>EQ117+1</f>
        <v>235</v>
      </c>
      <c r="EP117" s="92"/>
      <c r="EQ117" s="149">
        <f>ES117+1</f>
        <v>234</v>
      </c>
      <c r="ER117" s="92"/>
      <c r="ES117" s="149">
        <f>EV117+1</f>
        <v>233</v>
      </c>
      <c r="ET117" s="92"/>
      <c r="EU117" s="92"/>
      <c r="EV117" s="149">
        <f>EX117+1</f>
        <v>232</v>
      </c>
      <c r="EW117" s="92"/>
      <c r="EX117" s="149">
        <f>EX127+10</f>
        <v>231</v>
      </c>
      <c r="EY117" s="39"/>
      <c r="EZ117" s="39"/>
      <c r="FA117" s="39"/>
      <c r="FB117" s="144"/>
    </row>
    <row r="118" spans="1:158" ht="5.45" customHeight="1" x14ac:dyDescent="1.1499999999999999">
      <c r="A118" s="148"/>
      <c r="B118" s="39"/>
      <c r="C118" s="83"/>
      <c r="D118" s="180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78"/>
      <c r="AT118" s="178"/>
      <c r="AU118" s="178"/>
      <c r="AV118" s="178"/>
      <c r="AW118" s="178"/>
      <c r="AX118" s="178"/>
      <c r="AY118" s="178"/>
      <c r="AZ118" s="178"/>
      <c r="BA118" s="178"/>
      <c r="BB118" s="178"/>
      <c r="BC118" s="178"/>
      <c r="BD118" s="178"/>
      <c r="BE118" s="179"/>
      <c r="BF118" s="84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2">
        <f t="shared" si="5"/>
        <v>36</v>
      </c>
      <c r="BV118" s="48"/>
      <c r="BW118" s="49"/>
      <c r="BX118" s="50"/>
      <c r="BY118" s="50"/>
      <c r="BZ118" s="50"/>
      <c r="CA118" s="50"/>
      <c r="CB118" s="50"/>
      <c r="CC118" s="50"/>
      <c r="CD118" s="50"/>
      <c r="CE118" s="49"/>
      <c r="CF118" s="104"/>
      <c r="CG118" s="46">
        <f t="shared" ca="1" si="4"/>
        <v>45021.5</v>
      </c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39"/>
      <c r="DA118" s="39"/>
      <c r="DB118" s="39"/>
      <c r="DC118" s="39"/>
      <c r="DD118" s="149"/>
      <c r="DE118" s="92"/>
      <c r="DF118" s="149"/>
      <c r="DG118" s="92"/>
      <c r="DH118" s="92"/>
      <c r="DI118" s="149"/>
      <c r="DJ118" s="92"/>
      <c r="DK118" s="149"/>
      <c r="DL118" s="92"/>
      <c r="DM118" s="149"/>
      <c r="DN118" s="92"/>
      <c r="DO118" s="149"/>
      <c r="DP118" s="92"/>
      <c r="DQ118" s="92"/>
      <c r="DR118" s="149"/>
      <c r="DS118" s="92"/>
      <c r="DT118" s="149"/>
      <c r="DU118" s="92"/>
      <c r="DV118" s="149"/>
      <c r="DW118" s="92"/>
      <c r="DX118" s="149"/>
      <c r="DY118" s="92"/>
      <c r="DZ118" s="92"/>
      <c r="EA118" s="92"/>
      <c r="EB118" s="92"/>
      <c r="EC118" s="92"/>
      <c r="ED118" s="149"/>
      <c r="EE118" s="92"/>
      <c r="EF118" s="149"/>
      <c r="EG118" s="92"/>
      <c r="EH118" s="149"/>
      <c r="EI118" s="92"/>
      <c r="EJ118" s="149"/>
      <c r="EK118" s="92"/>
      <c r="EL118" s="92"/>
      <c r="EM118" s="149"/>
      <c r="EN118" s="92"/>
      <c r="EO118" s="149"/>
      <c r="EP118" s="92"/>
      <c r="EQ118" s="149"/>
      <c r="ER118" s="92"/>
      <c r="ES118" s="149"/>
      <c r="ET118" s="92"/>
      <c r="EU118" s="92"/>
      <c r="EV118" s="149"/>
      <c r="EW118" s="92"/>
      <c r="EX118" s="149"/>
      <c r="EY118" s="39"/>
      <c r="EZ118" s="39"/>
      <c r="FA118" s="39"/>
      <c r="FB118" s="144"/>
    </row>
    <row r="119" spans="1:158" ht="5.45" customHeight="1" x14ac:dyDescent="1.1499999999999999">
      <c r="A119" s="148"/>
      <c r="B119" s="39"/>
      <c r="C119" s="83"/>
      <c r="D119" s="180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8"/>
      <c r="AV119" s="178"/>
      <c r="AW119" s="178"/>
      <c r="AX119" s="178"/>
      <c r="AY119" s="178"/>
      <c r="AZ119" s="178"/>
      <c r="BA119" s="178"/>
      <c r="BB119" s="178"/>
      <c r="BC119" s="178"/>
      <c r="BD119" s="178"/>
      <c r="BE119" s="179"/>
      <c r="BF119" s="84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2">
        <f t="shared" si="5"/>
        <v>36.5</v>
      </c>
      <c r="BV119" s="43"/>
      <c r="BW119" s="44"/>
      <c r="BX119" s="45"/>
      <c r="BY119" s="45"/>
      <c r="BZ119" s="45"/>
      <c r="CA119" s="45"/>
      <c r="CB119" s="45"/>
      <c r="CC119" s="45"/>
      <c r="CD119" s="45"/>
      <c r="CE119" s="44"/>
      <c r="CF119" s="103"/>
      <c r="CG119" s="46">
        <f t="shared" ca="1" si="4"/>
        <v>45022</v>
      </c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39"/>
      <c r="DA119" s="39"/>
      <c r="DB119" s="39"/>
      <c r="DC119" s="39"/>
      <c r="DD119" s="149"/>
      <c r="DE119" s="92"/>
      <c r="DF119" s="149"/>
      <c r="DG119" s="92"/>
      <c r="DH119" s="92"/>
      <c r="DI119" s="149"/>
      <c r="DJ119" s="92"/>
      <c r="DK119" s="149"/>
      <c r="DL119" s="92"/>
      <c r="DM119" s="149"/>
      <c r="DN119" s="92"/>
      <c r="DO119" s="149"/>
      <c r="DP119" s="92"/>
      <c r="DQ119" s="92"/>
      <c r="DR119" s="149"/>
      <c r="DS119" s="92"/>
      <c r="DT119" s="149"/>
      <c r="DU119" s="92"/>
      <c r="DV119" s="149"/>
      <c r="DW119" s="92"/>
      <c r="DX119" s="149"/>
      <c r="DY119" s="92"/>
      <c r="DZ119" s="92"/>
      <c r="EA119" s="92"/>
      <c r="EB119" s="92"/>
      <c r="EC119" s="92"/>
      <c r="ED119" s="149"/>
      <c r="EE119" s="92"/>
      <c r="EF119" s="149"/>
      <c r="EG119" s="92"/>
      <c r="EH119" s="149"/>
      <c r="EI119" s="92"/>
      <c r="EJ119" s="149"/>
      <c r="EK119" s="92"/>
      <c r="EL119" s="92"/>
      <c r="EM119" s="149"/>
      <c r="EN119" s="92"/>
      <c r="EO119" s="149"/>
      <c r="EP119" s="92"/>
      <c r="EQ119" s="149"/>
      <c r="ER119" s="92"/>
      <c r="ES119" s="149"/>
      <c r="ET119" s="92"/>
      <c r="EU119" s="92"/>
      <c r="EV119" s="149"/>
      <c r="EW119" s="92"/>
      <c r="EX119" s="149"/>
      <c r="EY119" s="39"/>
      <c r="EZ119" s="39"/>
      <c r="FA119" s="39"/>
      <c r="FB119" s="144"/>
    </row>
    <row r="120" spans="1:158" ht="5.45" customHeight="1" x14ac:dyDescent="1.1499999999999999">
      <c r="A120" s="148"/>
      <c r="B120" s="39"/>
      <c r="C120" s="83"/>
      <c r="D120" s="180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78"/>
      <c r="AZ120" s="178"/>
      <c r="BA120" s="178"/>
      <c r="BB120" s="178"/>
      <c r="BC120" s="178"/>
      <c r="BD120" s="178"/>
      <c r="BE120" s="179"/>
      <c r="BF120" s="84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2">
        <f t="shared" si="5"/>
        <v>37</v>
      </c>
      <c r="BV120" s="48"/>
      <c r="BW120" s="49"/>
      <c r="BX120" s="50"/>
      <c r="BY120" s="50"/>
      <c r="BZ120" s="50"/>
      <c r="CA120" s="50"/>
      <c r="CB120" s="50"/>
      <c r="CC120" s="50"/>
      <c r="CD120" s="50"/>
      <c r="CE120" s="49"/>
      <c r="CF120" s="104"/>
      <c r="CG120" s="46">
        <f t="shared" ca="1" si="4"/>
        <v>45022.5</v>
      </c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39"/>
      <c r="DA120" s="39"/>
      <c r="DB120" s="39"/>
      <c r="DC120" s="39"/>
      <c r="DD120" s="149"/>
      <c r="DE120" s="92"/>
      <c r="DF120" s="149"/>
      <c r="DG120" s="92"/>
      <c r="DH120" s="92"/>
      <c r="DI120" s="149"/>
      <c r="DJ120" s="92"/>
      <c r="DK120" s="149"/>
      <c r="DL120" s="92"/>
      <c r="DM120" s="149"/>
      <c r="DN120" s="92"/>
      <c r="DO120" s="149"/>
      <c r="DP120" s="92"/>
      <c r="DQ120" s="92"/>
      <c r="DR120" s="149"/>
      <c r="DS120" s="92"/>
      <c r="DT120" s="149"/>
      <c r="DU120" s="92"/>
      <c r="DV120" s="149"/>
      <c r="DW120" s="92"/>
      <c r="DX120" s="149"/>
      <c r="DY120" s="92"/>
      <c r="DZ120" s="92"/>
      <c r="EA120" s="92"/>
      <c r="EB120" s="92"/>
      <c r="EC120" s="92"/>
      <c r="ED120" s="149"/>
      <c r="EE120" s="92"/>
      <c r="EF120" s="149"/>
      <c r="EG120" s="92"/>
      <c r="EH120" s="149"/>
      <c r="EI120" s="92"/>
      <c r="EJ120" s="149"/>
      <c r="EK120" s="92"/>
      <c r="EL120" s="92"/>
      <c r="EM120" s="149"/>
      <c r="EN120" s="92"/>
      <c r="EO120" s="149"/>
      <c r="EP120" s="92"/>
      <c r="EQ120" s="149"/>
      <c r="ER120" s="92"/>
      <c r="ES120" s="149"/>
      <c r="ET120" s="92"/>
      <c r="EU120" s="92"/>
      <c r="EV120" s="149"/>
      <c r="EW120" s="92"/>
      <c r="EX120" s="149"/>
      <c r="EY120" s="39"/>
      <c r="EZ120" s="39"/>
      <c r="FA120" s="39"/>
      <c r="FB120" s="144"/>
    </row>
    <row r="121" spans="1:158" ht="5.45" customHeight="1" x14ac:dyDescent="1.1499999999999999">
      <c r="A121" s="148"/>
      <c r="B121" s="39"/>
      <c r="C121" s="83"/>
      <c r="D121" s="180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  <c r="BE121" s="179"/>
      <c r="BF121" s="84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2">
        <f t="shared" si="5"/>
        <v>37.5</v>
      </c>
      <c r="BV121" s="43"/>
      <c r="BW121" s="44"/>
      <c r="BX121" s="45"/>
      <c r="BY121" s="45"/>
      <c r="BZ121" s="45"/>
      <c r="CA121" s="45"/>
      <c r="CB121" s="45"/>
      <c r="CC121" s="45"/>
      <c r="CD121" s="45"/>
      <c r="CE121" s="44"/>
      <c r="CF121" s="103"/>
      <c r="CG121" s="46">
        <f t="shared" ca="1" si="4"/>
        <v>45023</v>
      </c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39"/>
      <c r="DA121" s="39"/>
      <c r="DB121" s="39"/>
      <c r="DC121" s="39"/>
      <c r="DD121" s="149"/>
      <c r="DE121" s="92"/>
      <c r="DF121" s="149"/>
      <c r="DG121" s="92"/>
      <c r="DH121" s="92"/>
      <c r="DI121" s="149"/>
      <c r="DJ121" s="92"/>
      <c r="DK121" s="149"/>
      <c r="DL121" s="92"/>
      <c r="DM121" s="149"/>
      <c r="DN121" s="92"/>
      <c r="DO121" s="149"/>
      <c r="DP121" s="92"/>
      <c r="DQ121" s="92"/>
      <c r="DR121" s="149"/>
      <c r="DS121" s="92"/>
      <c r="DT121" s="149"/>
      <c r="DU121" s="92"/>
      <c r="DV121" s="149"/>
      <c r="DW121" s="92"/>
      <c r="DX121" s="149"/>
      <c r="DY121" s="92"/>
      <c r="DZ121" s="92"/>
      <c r="EA121" s="92"/>
      <c r="EB121" s="92"/>
      <c r="EC121" s="92"/>
      <c r="ED121" s="149"/>
      <c r="EE121" s="92"/>
      <c r="EF121" s="149"/>
      <c r="EG121" s="92"/>
      <c r="EH121" s="149"/>
      <c r="EI121" s="92"/>
      <c r="EJ121" s="149"/>
      <c r="EK121" s="92"/>
      <c r="EL121" s="92"/>
      <c r="EM121" s="149"/>
      <c r="EN121" s="92"/>
      <c r="EO121" s="149"/>
      <c r="EP121" s="92"/>
      <c r="EQ121" s="149"/>
      <c r="ER121" s="92"/>
      <c r="ES121" s="149"/>
      <c r="ET121" s="92"/>
      <c r="EU121" s="92"/>
      <c r="EV121" s="149"/>
      <c r="EW121" s="92"/>
      <c r="EX121" s="149"/>
      <c r="EY121" s="39"/>
      <c r="EZ121" s="39"/>
      <c r="FA121" s="39"/>
      <c r="FB121" s="144"/>
    </row>
    <row r="122" spans="1:158" ht="5.45" customHeight="1" x14ac:dyDescent="1.1499999999999999">
      <c r="A122" s="148"/>
      <c r="B122" s="39"/>
      <c r="C122" s="83"/>
      <c r="D122" s="180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178"/>
      <c r="AU122" s="178"/>
      <c r="AV122" s="178"/>
      <c r="AW122" s="178"/>
      <c r="AX122" s="178"/>
      <c r="AY122" s="178"/>
      <c r="AZ122" s="178"/>
      <c r="BA122" s="178"/>
      <c r="BB122" s="178"/>
      <c r="BC122" s="178"/>
      <c r="BD122" s="178"/>
      <c r="BE122" s="179"/>
      <c r="BF122" s="84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2">
        <f t="shared" si="5"/>
        <v>38</v>
      </c>
      <c r="BV122" s="48"/>
      <c r="BW122" s="49"/>
      <c r="BX122" s="50"/>
      <c r="BY122" s="50"/>
      <c r="BZ122" s="50"/>
      <c r="CA122" s="50"/>
      <c r="CB122" s="50"/>
      <c r="CC122" s="50"/>
      <c r="CD122" s="50"/>
      <c r="CE122" s="49"/>
      <c r="CF122" s="104"/>
      <c r="CG122" s="46">
        <f t="shared" ca="1" si="4"/>
        <v>45023.5</v>
      </c>
      <c r="CH122" s="51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39"/>
      <c r="DB122" s="39"/>
      <c r="DC122" s="39"/>
      <c r="DD122" s="149"/>
      <c r="DE122" s="92"/>
      <c r="DF122" s="149"/>
      <c r="DG122" s="92"/>
      <c r="DH122" s="92"/>
      <c r="DI122" s="149"/>
      <c r="DJ122" s="92"/>
      <c r="DK122" s="149"/>
      <c r="DL122" s="92"/>
      <c r="DM122" s="149"/>
      <c r="DN122" s="92"/>
      <c r="DO122" s="149"/>
      <c r="DP122" s="92"/>
      <c r="DQ122" s="92"/>
      <c r="DR122" s="149"/>
      <c r="DS122" s="92"/>
      <c r="DT122" s="149"/>
      <c r="DU122" s="92"/>
      <c r="DV122" s="149"/>
      <c r="DW122" s="92"/>
      <c r="DX122" s="149"/>
      <c r="DY122" s="92"/>
      <c r="DZ122" s="92"/>
      <c r="EA122" s="92"/>
      <c r="EB122" s="92"/>
      <c r="EC122" s="92"/>
      <c r="ED122" s="149"/>
      <c r="EE122" s="92"/>
      <c r="EF122" s="149"/>
      <c r="EG122" s="92"/>
      <c r="EH122" s="149"/>
      <c r="EI122" s="92"/>
      <c r="EJ122" s="149"/>
      <c r="EK122" s="92"/>
      <c r="EL122" s="92"/>
      <c r="EM122" s="149"/>
      <c r="EN122" s="92"/>
      <c r="EO122" s="149"/>
      <c r="EP122" s="92"/>
      <c r="EQ122" s="149"/>
      <c r="ER122" s="92"/>
      <c r="ES122" s="149"/>
      <c r="ET122" s="92"/>
      <c r="EU122" s="92"/>
      <c r="EV122" s="149"/>
      <c r="EW122" s="92"/>
      <c r="EX122" s="149"/>
      <c r="EY122" s="39"/>
      <c r="EZ122" s="39"/>
      <c r="FA122" s="39"/>
      <c r="FB122" s="144"/>
    </row>
    <row r="123" spans="1:158" ht="5.45" customHeight="1" x14ac:dyDescent="1.1499999999999999">
      <c r="A123" s="148"/>
      <c r="B123" s="39"/>
      <c r="C123" s="83"/>
      <c r="D123" s="180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78"/>
      <c r="AW123" s="178"/>
      <c r="AX123" s="178"/>
      <c r="AY123" s="178"/>
      <c r="AZ123" s="178"/>
      <c r="BA123" s="178"/>
      <c r="BB123" s="178"/>
      <c r="BC123" s="178"/>
      <c r="BD123" s="178"/>
      <c r="BE123" s="179"/>
      <c r="BF123" s="84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2">
        <f t="shared" si="5"/>
        <v>38.5</v>
      </c>
      <c r="BV123" s="43"/>
      <c r="BW123" s="44"/>
      <c r="BX123" s="45"/>
      <c r="BY123" s="45"/>
      <c r="BZ123" s="45"/>
      <c r="CA123" s="45"/>
      <c r="CB123" s="45"/>
      <c r="CC123" s="45"/>
      <c r="CD123" s="45"/>
      <c r="CE123" s="44"/>
      <c r="CF123" s="103"/>
      <c r="CG123" s="46">
        <f t="shared" ca="1" si="4"/>
        <v>45024</v>
      </c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39"/>
      <c r="DB123" s="39"/>
      <c r="DC123" s="39"/>
      <c r="DD123" s="149"/>
      <c r="DE123" s="92"/>
      <c r="DF123" s="149"/>
      <c r="DG123" s="92"/>
      <c r="DH123" s="92"/>
      <c r="DI123" s="149"/>
      <c r="DJ123" s="92"/>
      <c r="DK123" s="149"/>
      <c r="DL123" s="92"/>
      <c r="DM123" s="149"/>
      <c r="DN123" s="92"/>
      <c r="DO123" s="149"/>
      <c r="DP123" s="92"/>
      <c r="DQ123" s="92"/>
      <c r="DR123" s="149"/>
      <c r="DS123" s="92"/>
      <c r="DT123" s="149"/>
      <c r="DU123" s="92"/>
      <c r="DV123" s="149"/>
      <c r="DW123" s="92"/>
      <c r="DX123" s="149"/>
      <c r="DY123" s="92"/>
      <c r="DZ123" s="92"/>
      <c r="EA123" s="92"/>
      <c r="EB123" s="92"/>
      <c r="EC123" s="92"/>
      <c r="ED123" s="149"/>
      <c r="EE123" s="92"/>
      <c r="EF123" s="149"/>
      <c r="EG123" s="92"/>
      <c r="EH123" s="149"/>
      <c r="EI123" s="92"/>
      <c r="EJ123" s="149"/>
      <c r="EK123" s="92"/>
      <c r="EL123" s="92"/>
      <c r="EM123" s="149"/>
      <c r="EN123" s="92"/>
      <c r="EO123" s="149"/>
      <c r="EP123" s="92"/>
      <c r="EQ123" s="149"/>
      <c r="ER123" s="92"/>
      <c r="ES123" s="149"/>
      <c r="ET123" s="92"/>
      <c r="EU123" s="92"/>
      <c r="EV123" s="149"/>
      <c r="EW123" s="92"/>
      <c r="EX123" s="149"/>
      <c r="EY123" s="39"/>
      <c r="EZ123" s="39"/>
      <c r="FA123" s="39"/>
      <c r="FB123" s="144"/>
    </row>
    <row r="124" spans="1:158" ht="5.45" customHeight="1" x14ac:dyDescent="1.1499999999999999">
      <c r="A124" s="148"/>
      <c r="B124" s="39"/>
      <c r="C124" s="83"/>
      <c r="D124" s="180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8"/>
      <c r="AR124" s="178"/>
      <c r="AS124" s="178"/>
      <c r="AT124" s="178"/>
      <c r="AU124" s="178"/>
      <c r="AV124" s="178"/>
      <c r="AW124" s="178"/>
      <c r="AX124" s="178"/>
      <c r="AY124" s="178"/>
      <c r="AZ124" s="178"/>
      <c r="BA124" s="178"/>
      <c r="BB124" s="178"/>
      <c r="BC124" s="178"/>
      <c r="BD124" s="178"/>
      <c r="BE124" s="179"/>
      <c r="BF124" s="84"/>
      <c r="BG124" s="158">
        <f>BU130</f>
        <v>42</v>
      </c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42">
        <f t="shared" si="5"/>
        <v>39</v>
      </c>
      <c r="BV124" s="48"/>
      <c r="BW124" s="49"/>
      <c r="BX124" s="50"/>
      <c r="BY124" s="50"/>
      <c r="BZ124" s="50"/>
      <c r="CA124" s="50"/>
      <c r="CB124" s="50"/>
      <c r="CC124" s="50"/>
      <c r="CD124" s="50"/>
      <c r="CE124" s="49"/>
      <c r="CF124" s="104"/>
      <c r="CG124" s="46">
        <f t="shared" ca="1" si="4"/>
        <v>45024.5</v>
      </c>
      <c r="CH124" s="190">
        <f>BG124*24</f>
        <v>1008</v>
      </c>
      <c r="CI124" s="191"/>
      <c r="CJ124" s="191"/>
      <c r="CK124" s="191"/>
      <c r="CL124" s="191"/>
      <c r="CM124" s="191"/>
      <c r="CN124" s="191"/>
      <c r="CO124" s="191"/>
      <c r="CP124" s="191"/>
      <c r="CQ124" s="191"/>
      <c r="CR124" s="191"/>
      <c r="CS124" s="191"/>
      <c r="CT124" s="191"/>
      <c r="CU124" s="191"/>
      <c r="CV124" s="191"/>
      <c r="CW124" s="191"/>
      <c r="CX124" s="191"/>
      <c r="CY124" s="191"/>
      <c r="CZ124" s="191"/>
      <c r="DA124" s="153"/>
      <c r="DB124" s="153"/>
      <c r="DC124" s="153"/>
      <c r="DD124" s="149"/>
      <c r="DE124" s="92"/>
      <c r="DF124" s="149"/>
      <c r="DG124" s="92"/>
      <c r="DH124" s="92"/>
      <c r="DI124" s="149"/>
      <c r="DJ124" s="92"/>
      <c r="DK124" s="149"/>
      <c r="DL124" s="92"/>
      <c r="DM124" s="149"/>
      <c r="DN124" s="92"/>
      <c r="DO124" s="149"/>
      <c r="DP124" s="92"/>
      <c r="DQ124" s="92"/>
      <c r="DR124" s="149"/>
      <c r="DS124" s="92"/>
      <c r="DT124" s="149"/>
      <c r="DU124" s="92"/>
      <c r="DV124" s="149"/>
      <c r="DW124" s="92"/>
      <c r="DX124" s="149"/>
      <c r="DY124" s="92"/>
      <c r="DZ124" s="92"/>
      <c r="EA124" s="92"/>
      <c r="EB124" s="92"/>
      <c r="EC124" s="92"/>
      <c r="ED124" s="149"/>
      <c r="EE124" s="92"/>
      <c r="EF124" s="149"/>
      <c r="EG124" s="92"/>
      <c r="EH124" s="149"/>
      <c r="EI124" s="92"/>
      <c r="EJ124" s="149"/>
      <c r="EK124" s="92"/>
      <c r="EL124" s="92"/>
      <c r="EM124" s="149"/>
      <c r="EN124" s="92"/>
      <c r="EO124" s="149"/>
      <c r="EP124" s="92"/>
      <c r="EQ124" s="149"/>
      <c r="ER124" s="92"/>
      <c r="ES124" s="149"/>
      <c r="ET124" s="92"/>
      <c r="EU124" s="92"/>
      <c r="EV124" s="149"/>
      <c r="EW124" s="92"/>
      <c r="EX124" s="149"/>
      <c r="EY124" s="39"/>
      <c r="EZ124" s="39"/>
      <c r="FA124" s="39"/>
      <c r="FB124" s="144"/>
    </row>
    <row r="125" spans="1:158" ht="5.45" customHeight="1" x14ac:dyDescent="1.1499999999999999">
      <c r="A125" s="148"/>
      <c r="B125" s="39"/>
      <c r="C125" s="83"/>
      <c r="D125" s="180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78"/>
      <c r="AN125" s="178"/>
      <c r="AO125" s="178"/>
      <c r="AP125" s="178"/>
      <c r="AQ125" s="178"/>
      <c r="AR125" s="178"/>
      <c r="AS125" s="178"/>
      <c r="AT125" s="178"/>
      <c r="AU125" s="178"/>
      <c r="AV125" s="178"/>
      <c r="AW125" s="178"/>
      <c r="AX125" s="178"/>
      <c r="AY125" s="178"/>
      <c r="AZ125" s="178"/>
      <c r="BA125" s="178"/>
      <c r="BB125" s="178"/>
      <c r="BC125" s="178"/>
      <c r="BD125" s="178"/>
      <c r="BE125" s="179"/>
      <c r="BF125" s="84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42">
        <f t="shared" si="5"/>
        <v>39.5</v>
      </c>
      <c r="BV125" s="43"/>
      <c r="BW125" s="44"/>
      <c r="BX125" s="45"/>
      <c r="BY125" s="45"/>
      <c r="BZ125" s="45"/>
      <c r="CA125" s="45"/>
      <c r="CB125" s="45"/>
      <c r="CC125" s="45"/>
      <c r="CD125" s="45"/>
      <c r="CE125" s="44"/>
      <c r="CF125" s="103"/>
      <c r="CG125" s="46">
        <f t="shared" ca="1" si="4"/>
        <v>45025</v>
      </c>
      <c r="CH125" s="191"/>
      <c r="CI125" s="191"/>
      <c r="CJ125" s="191"/>
      <c r="CK125" s="191"/>
      <c r="CL125" s="191"/>
      <c r="CM125" s="191"/>
      <c r="CN125" s="191"/>
      <c r="CO125" s="191"/>
      <c r="CP125" s="191"/>
      <c r="CQ125" s="191"/>
      <c r="CR125" s="191"/>
      <c r="CS125" s="191"/>
      <c r="CT125" s="191"/>
      <c r="CU125" s="191"/>
      <c r="CV125" s="191"/>
      <c r="CW125" s="191"/>
      <c r="CX125" s="191"/>
      <c r="CY125" s="191"/>
      <c r="CZ125" s="191"/>
      <c r="DA125" s="153"/>
      <c r="DB125" s="153"/>
      <c r="DC125" s="153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/>
      <c r="EY125" s="39"/>
      <c r="EZ125" s="39"/>
      <c r="FA125" s="39"/>
      <c r="FB125" s="144"/>
    </row>
    <row r="126" spans="1:158" ht="5.45" customHeight="1" x14ac:dyDescent="1.1499999999999999">
      <c r="A126" s="148"/>
      <c r="B126" s="39"/>
      <c r="C126" s="83"/>
      <c r="D126" s="180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178"/>
      <c r="AT126" s="178"/>
      <c r="AU126" s="178"/>
      <c r="AV126" s="178"/>
      <c r="AW126" s="178"/>
      <c r="AX126" s="178"/>
      <c r="AY126" s="178"/>
      <c r="AZ126" s="178"/>
      <c r="BA126" s="178"/>
      <c r="BB126" s="178"/>
      <c r="BC126" s="178"/>
      <c r="BD126" s="178"/>
      <c r="BE126" s="179"/>
      <c r="BF126" s="84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42">
        <f t="shared" si="5"/>
        <v>40</v>
      </c>
      <c r="BV126" s="48"/>
      <c r="BW126" s="49"/>
      <c r="BX126" s="50"/>
      <c r="BY126" s="50"/>
      <c r="BZ126" s="50"/>
      <c r="CA126" s="50"/>
      <c r="CB126" s="50"/>
      <c r="CC126" s="50"/>
      <c r="CD126" s="50"/>
      <c r="CE126" s="49"/>
      <c r="CF126" s="104"/>
      <c r="CG126" s="46">
        <f t="shared" ca="1" si="4"/>
        <v>45025.5</v>
      </c>
      <c r="CH126" s="191"/>
      <c r="CI126" s="191"/>
      <c r="CJ126" s="191"/>
      <c r="CK126" s="191"/>
      <c r="CL126" s="191"/>
      <c r="CM126" s="191"/>
      <c r="CN126" s="191"/>
      <c r="CO126" s="191"/>
      <c r="CP126" s="191"/>
      <c r="CQ126" s="191"/>
      <c r="CR126" s="191"/>
      <c r="CS126" s="191"/>
      <c r="CT126" s="191"/>
      <c r="CU126" s="191"/>
      <c r="CV126" s="191"/>
      <c r="CW126" s="191"/>
      <c r="CX126" s="191"/>
      <c r="CY126" s="191"/>
      <c r="CZ126" s="191"/>
      <c r="DA126" s="153"/>
      <c r="DB126" s="153"/>
      <c r="DC126" s="153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2"/>
      <c r="ES126" s="92"/>
      <c r="ET126" s="92"/>
      <c r="EU126" s="92"/>
      <c r="EV126" s="92"/>
      <c r="EW126" s="92"/>
      <c r="EX126" s="92"/>
      <c r="EY126" s="39"/>
      <c r="EZ126" s="39"/>
      <c r="FA126" s="39"/>
      <c r="FB126" s="144"/>
    </row>
    <row r="127" spans="1:158" ht="5.45" customHeight="1" x14ac:dyDescent="1.1499999999999999">
      <c r="A127" s="148"/>
      <c r="B127" s="39"/>
      <c r="C127" s="83"/>
      <c r="D127" s="180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8"/>
      <c r="AR127" s="178"/>
      <c r="AS127" s="178"/>
      <c r="AT127" s="178"/>
      <c r="AU127" s="178"/>
      <c r="AV127" s="178"/>
      <c r="AW127" s="178"/>
      <c r="AX127" s="178"/>
      <c r="AY127" s="178"/>
      <c r="AZ127" s="178"/>
      <c r="BA127" s="178"/>
      <c r="BB127" s="178"/>
      <c r="BC127" s="178"/>
      <c r="BD127" s="178"/>
      <c r="BE127" s="179"/>
      <c r="BF127" s="84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42">
        <f t="shared" si="5"/>
        <v>40.5</v>
      </c>
      <c r="BV127" s="43"/>
      <c r="BW127" s="44"/>
      <c r="BX127" s="45"/>
      <c r="BY127" s="45"/>
      <c r="BZ127" s="45"/>
      <c r="CA127" s="45"/>
      <c r="CB127" s="45"/>
      <c r="CC127" s="45"/>
      <c r="CD127" s="45"/>
      <c r="CE127" s="44"/>
      <c r="CF127" s="103"/>
      <c r="CG127" s="46">
        <f t="shared" ca="1" si="4"/>
        <v>45026</v>
      </c>
      <c r="CH127" s="191"/>
      <c r="CI127" s="191"/>
      <c r="CJ127" s="191"/>
      <c r="CK127" s="191"/>
      <c r="CL127" s="191"/>
      <c r="CM127" s="191"/>
      <c r="CN127" s="191"/>
      <c r="CO127" s="191"/>
      <c r="CP127" s="191"/>
      <c r="CQ127" s="191"/>
      <c r="CR127" s="191"/>
      <c r="CS127" s="191"/>
      <c r="CT127" s="191"/>
      <c r="CU127" s="191"/>
      <c r="CV127" s="191"/>
      <c r="CW127" s="191"/>
      <c r="CX127" s="191"/>
      <c r="CY127" s="191"/>
      <c r="CZ127" s="191"/>
      <c r="DA127" s="153"/>
      <c r="DB127" s="153"/>
      <c r="DC127" s="153"/>
      <c r="DD127" s="149">
        <f>DF127+1</f>
        <v>280</v>
      </c>
      <c r="DE127" s="92"/>
      <c r="DF127" s="149">
        <f>DH127+1</f>
        <v>279</v>
      </c>
      <c r="DG127" s="92"/>
      <c r="DH127" s="149">
        <f>DJ127+1</f>
        <v>278</v>
      </c>
      <c r="DI127" s="92"/>
      <c r="DJ127" s="149">
        <f>DM127+1</f>
        <v>277</v>
      </c>
      <c r="DK127" s="92"/>
      <c r="DL127" s="92"/>
      <c r="DM127" s="149">
        <f>DO127+1</f>
        <v>276</v>
      </c>
      <c r="DN127" s="92"/>
      <c r="DO127" s="149">
        <f>DQ127+1</f>
        <v>275</v>
      </c>
      <c r="DP127" s="92"/>
      <c r="DQ127" s="149">
        <f>DS127+1</f>
        <v>274</v>
      </c>
      <c r="DR127" s="92"/>
      <c r="DS127" s="149">
        <f>DV127+1</f>
        <v>273</v>
      </c>
      <c r="DT127" s="92"/>
      <c r="DU127" s="92"/>
      <c r="DV127" s="149">
        <f>DX127+1</f>
        <v>272</v>
      </c>
      <c r="DW127" s="92"/>
      <c r="DX127" s="149">
        <f>DX137+10</f>
        <v>271</v>
      </c>
      <c r="DY127" s="92"/>
      <c r="DZ127" s="92"/>
      <c r="EA127" s="92"/>
      <c r="EB127" s="92"/>
      <c r="EC127" s="92"/>
      <c r="ED127" s="149">
        <f>EF127+1</f>
        <v>230</v>
      </c>
      <c r="EE127" s="92"/>
      <c r="EF127" s="149">
        <f>EI127+1</f>
        <v>229</v>
      </c>
      <c r="EG127" s="92"/>
      <c r="EH127" s="92"/>
      <c r="EI127" s="149">
        <f>EK127+1</f>
        <v>228</v>
      </c>
      <c r="EJ127" s="92"/>
      <c r="EK127" s="149">
        <f>EM127+1</f>
        <v>227</v>
      </c>
      <c r="EL127" s="92"/>
      <c r="EM127" s="149">
        <f>EO127+1</f>
        <v>226</v>
      </c>
      <c r="EN127" s="92"/>
      <c r="EO127" s="149">
        <f>ER127+1</f>
        <v>225</v>
      </c>
      <c r="EP127" s="92"/>
      <c r="EQ127" s="92"/>
      <c r="ER127" s="149">
        <f>ET127+1</f>
        <v>224</v>
      </c>
      <c r="ES127" s="92"/>
      <c r="ET127" s="149">
        <f>EV127+1</f>
        <v>223</v>
      </c>
      <c r="EU127" s="92"/>
      <c r="EV127" s="149">
        <f>EX127+1</f>
        <v>222</v>
      </c>
      <c r="EW127" s="92"/>
      <c r="EX127" s="149">
        <f>EX137+10</f>
        <v>221</v>
      </c>
      <c r="EY127" s="39"/>
      <c r="EZ127" s="39"/>
      <c r="FA127" s="39"/>
      <c r="FB127" s="144"/>
    </row>
    <row r="128" spans="1:158" ht="5.45" customHeight="1" x14ac:dyDescent="1.1499999999999999">
      <c r="A128" s="148"/>
      <c r="B128" s="39"/>
      <c r="C128" s="83"/>
      <c r="D128" s="180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178"/>
      <c r="AR128" s="178"/>
      <c r="AS128" s="178"/>
      <c r="AT128" s="178"/>
      <c r="AU128" s="178"/>
      <c r="AV128" s="178"/>
      <c r="AW128" s="178"/>
      <c r="AX128" s="178"/>
      <c r="AY128" s="178"/>
      <c r="AZ128" s="178"/>
      <c r="BA128" s="178"/>
      <c r="BB128" s="178"/>
      <c r="BC128" s="178"/>
      <c r="BD128" s="178"/>
      <c r="BE128" s="179"/>
      <c r="BF128" s="84"/>
      <c r="BG128" s="158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42">
        <f t="shared" si="5"/>
        <v>41</v>
      </c>
      <c r="BV128" s="48"/>
      <c r="BW128" s="49"/>
      <c r="BX128" s="50"/>
      <c r="BY128" s="50"/>
      <c r="BZ128" s="50"/>
      <c r="CA128" s="50"/>
      <c r="CB128" s="50"/>
      <c r="CC128" s="50"/>
      <c r="CD128" s="50"/>
      <c r="CE128" s="49"/>
      <c r="CF128" s="104"/>
      <c r="CG128" s="46">
        <f t="shared" ca="1" si="4"/>
        <v>45026.5</v>
      </c>
      <c r="CH128" s="191"/>
      <c r="CI128" s="191"/>
      <c r="CJ128" s="191"/>
      <c r="CK128" s="191"/>
      <c r="CL128" s="191"/>
      <c r="CM128" s="191"/>
      <c r="CN128" s="191"/>
      <c r="CO128" s="191"/>
      <c r="CP128" s="191"/>
      <c r="CQ128" s="191"/>
      <c r="CR128" s="191"/>
      <c r="CS128" s="191"/>
      <c r="CT128" s="191"/>
      <c r="CU128" s="191"/>
      <c r="CV128" s="191"/>
      <c r="CW128" s="191"/>
      <c r="CX128" s="191"/>
      <c r="CY128" s="191"/>
      <c r="CZ128" s="191"/>
      <c r="DA128" s="153"/>
      <c r="DB128" s="153"/>
      <c r="DC128" s="153"/>
      <c r="DD128" s="149"/>
      <c r="DE128" s="92"/>
      <c r="DF128" s="149"/>
      <c r="DG128" s="92"/>
      <c r="DH128" s="149"/>
      <c r="DI128" s="92"/>
      <c r="DJ128" s="149"/>
      <c r="DK128" s="92"/>
      <c r="DL128" s="92"/>
      <c r="DM128" s="149"/>
      <c r="DN128" s="92"/>
      <c r="DO128" s="149"/>
      <c r="DP128" s="92"/>
      <c r="DQ128" s="149"/>
      <c r="DR128" s="92"/>
      <c r="DS128" s="149"/>
      <c r="DT128" s="92"/>
      <c r="DU128" s="92"/>
      <c r="DV128" s="149"/>
      <c r="DW128" s="92"/>
      <c r="DX128" s="149"/>
      <c r="DY128" s="92"/>
      <c r="DZ128" s="92"/>
      <c r="EA128" s="92"/>
      <c r="EB128" s="92"/>
      <c r="EC128" s="92"/>
      <c r="ED128" s="149"/>
      <c r="EE128" s="92"/>
      <c r="EF128" s="149"/>
      <c r="EG128" s="92"/>
      <c r="EH128" s="92"/>
      <c r="EI128" s="149"/>
      <c r="EJ128" s="92"/>
      <c r="EK128" s="149"/>
      <c r="EL128" s="92"/>
      <c r="EM128" s="149"/>
      <c r="EN128" s="92"/>
      <c r="EO128" s="149"/>
      <c r="EP128" s="92"/>
      <c r="EQ128" s="92"/>
      <c r="ER128" s="149"/>
      <c r="ES128" s="92"/>
      <c r="ET128" s="149"/>
      <c r="EU128" s="92"/>
      <c r="EV128" s="149"/>
      <c r="EW128" s="92"/>
      <c r="EX128" s="149"/>
      <c r="EY128" s="39"/>
      <c r="EZ128" s="39"/>
      <c r="FA128" s="39"/>
      <c r="FB128" s="144"/>
    </row>
    <row r="129" spans="1:158" ht="5.45" customHeight="1" x14ac:dyDescent="1.1499999999999999">
      <c r="A129" s="148"/>
      <c r="B129" s="39"/>
      <c r="C129" s="83"/>
      <c r="D129" s="180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8"/>
      <c r="AM129" s="178"/>
      <c r="AN129" s="178"/>
      <c r="AO129" s="178"/>
      <c r="AP129" s="178"/>
      <c r="AQ129" s="178"/>
      <c r="AR129" s="178"/>
      <c r="AS129" s="178"/>
      <c r="AT129" s="178"/>
      <c r="AU129" s="178"/>
      <c r="AV129" s="178"/>
      <c r="AW129" s="178"/>
      <c r="AX129" s="178"/>
      <c r="AY129" s="178"/>
      <c r="AZ129" s="178"/>
      <c r="BA129" s="178"/>
      <c r="BB129" s="178"/>
      <c r="BC129" s="178"/>
      <c r="BD129" s="178"/>
      <c r="BE129" s="179"/>
      <c r="BF129" s="84"/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42">
        <f t="shared" si="5"/>
        <v>41.5</v>
      </c>
      <c r="BV129" s="43"/>
      <c r="BW129" s="44"/>
      <c r="BX129" s="45"/>
      <c r="BY129" s="45"/>
      <c r="BZ129" s="45"/>
      <c r="CA129" s="45"/>
      <c r="CB129" s="45"/>
      <c r="CC129" s="45"/>
      <c r="CD129" s="45"/>
      <c r="CE129" s="44"/>
      <c r="CF129" s="103"/>
      <c r="CG129" s="46">
        <f t="shared" ca="1" si="4"/>
        <v>45027</v>
      </c>
      <c r="CH129" s="191"/>
      <c r="CI129" s="191"/>
      <c r="CJ129" s="191"/>
      <c r="CK129" s="191"/>
      <c r="CL129" s="191"/>
      <c r="CM129" s="191"/>
      <c r="CN129" s="191"/>
      <c r="CO129" s="191"/>
      <c r="CP129" s="191"/>
      <c r="CQ129" s="191"/>
      <c r="CR129" s="191"/>
      <c r="CS129" s="191"/>
      <c r="CT129" s="191"/>
      <c r="CU129" s="191"/>
      <c r="CV129" s="191"/>
      <c r="CW129" s="191"/>
      <c r="CX129" s="191"/>
      <c r="CY129" s="191"/>
      <c r="CZ129" s="191"/>
      <c r="DA129" s="153"/>
      <c r="DB129" s="153"/>
      <c r="DC129" s="153"/>
      <c r="DD129" s="149"/>
      <c r="DE129" s="92"/>
      <c r="DF129" s="149"/>
      <c r="DG129" s="92"/>
      <c r="DH129" s="149"/>
      <c r="DI129" s="92"/>
      <c r="DJ129" s="149"/>
      <c r="DK129" s="92"/>
      <c r="DL129" s="92"/>
      <c r="DM129" s="149"/>
      <c r="DN129" s="92"/>
      <c r="DO129" s="149"/>
      <c r="DP129" s="92"/>
      <c r="DQ129" s="149"/>
      <c r="DR129" s="92"/>
      <c r="DS129" s="149"/>
      <c r="DT129" s="92"/>
      <c r="DU129" s="92"/>
      <c r="DV129" s="149"/>
      <c r="DW129" s="92"/>
      <c r="DX129" s="149"/>
      <c r="DY129" s="92"/>
      <c r="DZ129" s="92"/>
      <c r="EA129" s="92"/>
      <c r="EB129" s="92"/>
      <c r="EC129" s="92"/>
      <c r="ED129" s="149"/>
      <c r="EE129" s="92"/>
      <c r="EF129" s="149"/>
      <c r="EG129" s="92"/>
      <c r="EH129" s="92"/>
      <c r="EI129" s="149"/>
      <c r="EJ129" s="92"/>
      <c r="EK129" s="149"/>
      <c r="EL129" s="92"/>
      <c r="EM129" s="149"/>
      <c r="EN129" s="92"/>
      <c r="EO129" s="149"/>
      <c r="EP129" s="92"/>
      <c r="EQ129" s="92"/>
      <c r="ER129" s="149"/>
      <c r="ES129" s="92"/>
      <c r="ET129" s="149"/>
      <c r="EU129" s="92"/>
      <c r="EV129" s="149"/>
      <c r="EW129" s="92"/>
      <c r="EX129" s="149"/>
      <c r="EY129" s="39"/>
      <c r="EZ129" s="39"/>
      <c r="FA129" s="39"/>
      <c r="FB129" s="144"/>
    </row>
    <row r="130" spans="1:158" ht="5.45" customHeight="1" x14ac:dyDescent="1.1499999999999999">
      <c r="A130" s="148"/>
      <c r="B130" s="39"/>
      <c r="C130" s="83"/>
      <c r="D130" s="180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8"/>
      <c r="BC130" s="178"/>
      <c r="BD130" s="178"/>
      <c r="BE130" s="179"/>
      <c r="BF130" s="84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42">
        <f t="shared" si="5"/>
        <v>42</v>
      </c>
      <c r="BV130" s="48"/>
      <c r="BW130" s="49"/>
      <c r="BX130" s="50"/>
      <c r="BY130" s="50"/>
      <c r="BZ130" s="50"/>
      <c r="CA130" s="50"/>
      <c r="CB130" s="50"/>
      <c r="CC130" s="50"/>
      <c r="CD130" s="50"/>
      <c r="CE130" s="49"/>
      <c r="CF130" s="104"/>
      <c r="CG130" s="46">
        <f t="shared" ca="1" si="4"/>
        <v>45027.5</v>
      </c>
      <c r="CH130" s="191"/>
      <c r="CI130" s="191"/>
      <c r="CJ130" s="191"/>
      <c r="CK130" s="191"/>
      <c r="CL130" s="191"/>
      <c r="CM130" s="191"/>
      <c r="CN130" s="191"/>
      <c r="CO130" s="191"/>
      <c r="CP130" s="191"/>
      <c r="CQ130" s="191"/>
      <c r="CR130" s="191"/>
      <c r="CS130" s="191"/>
      <c r="CT130" s="191"/>
      <c r="CU130" s="191"/>
      <c r="CV130" s="191"/>
      <c r="CW130" s="191"/>
      <c r="CX130" s="191"/>
      <c r="CY130" s="191"/>
      <c r="CZ130" s="191"/>
      <c r="DA130" s="153"/>
      <c r="DB130" s="153"/>
      <c r="DC130" s="153"/>
      <c r="DD130" s="149"/>
      <c r="DE130" s="92"/>
      <c r="DF130" s="149"/>
      <c r="DG130" s="92"/>
      <c r="DH130" s="149"/>
      <c r="DI130" s="92"/>
      <c r="DJ130" s="149"/>
      <c r="DK130" s="92"/>
      <c r="DL130" s="92"/>
      <c r="DM130" s="149"/>
      <c r="DN130" s="92"/>
      <c r="DO130" s="149"/>
      <c r="DP130" s="92"/>
      <c r="DQ130" s="149"/>
      <c r="DR130" s="92"/>
      <c r="DS130" s="149"/>
      <c r="DT130" s="92"/>
      <c r="DU130" s="92"/>
      <c r="DV130" s="149"/>
      <c r="DW130" s="92"/>
      <c r="DX130" s="149"/>
      <c r="DY130" s="92"/>
      <c r="DZ130" s="92"/>
      <c r="EA130" s="92"/>
      <c r="EB130" s="92"/>
      <c r="EC130" s="92"/>
      <c r="ED130" s="149"/>
      <c r="EE130" s="92"/>
      <c r="EF130" s="149"/>
      <c r="EG130" s="92"/>
      <c r="EH130" s="92"/>
      <c r="EI130" s="149"/>
      <c r="EJ130" s="92"/>
      <c r="EK130" s="149"/>
      <c r="EL130" s="92"/>
      <c r="EM130" s="149"/>
      <c r="EN130" s="92"/>
      <c r="EO130" s="149"/>
      <c r="EP130" s="92"/>
      <c r="EQ130" s="92"/>
      <c r="ER130" s="149"/>
      <c r="ES130" s="92"/>
      <c r="ET130" s="149"/>
      <c r="EU130" s="92"/>
      <c r="EV130" s="149"/>
      <c r="EW130" s="92"/>
      <c r="EX130" s="149"/>
      <c r="EY130" s="39"/>
      <c r="EZ130" s="39"/>
      <c r="FA130" s="39"/>
      <c r="FB130" s="144"/>
    </row>
    <row r="131" spans="1:158" ht="5.45" customHeight="1" x14ac:dyDescent="1.1499999999999999">
      <c r="A131" s="148"/>
      <c r="B131" s="39"/>
      <c r="C131" s="83"/>
      <c r="D131" s="180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178"/>
      <c r="BC131" s="178"/>
      <c r="BD131" s="178"/>
      <c r="BE131" s="179"/>
      <c r="BF131" s="84"/>
      <c r="BG131" s="41">
        <f>BU144</f>
        <v>49</v>
      </c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2">
        <f t="shared" si="5"/>
        <v>42.5</v>
      </c>
      <c r="BV131" s="43"/>
      <c r="BW131" s="44"/>
      <c r="BX131" s="45"/>
      <c r="BY131" s="45"/>
      <c r="BZ131" s="45"/>
      <c r="CA131" s="45"/>
      <c r="CB131" s="45"/>
      <c r="CC131" s="45"/>
      <c r="CD131" s="45"/>
      <c r="CE131" s="44"/>
      <c r="CF131" s="103"/>
      <c r="CG131" s="46">
        <f t="shared" ca="1" si="4"/>
        <v>45028</v>
      </c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39"/>
      <c r="DA131" s="39"/>
      <c r="DB131" s="39"/>
      <c r="DC131" s="39"/>
      <c r="DD131" s="149"/>
      <c r="DE131" s="92"/>
      <c r="DF131" s="149"/>
      <c r="DG131" s="92"/>
      <c r="DH131" s="149"/>
      <c r="DI131" s="92"/>
      <c r="DJ131" s="149"/>
      <c r="DK131" s="92"/>
      <c r="DL131" s="92"/>
      <c r="DM131" s="149"/>
      <c r="DN131" s="92"/>
      <c r="DO131" s="149"/>
      <c r="DP131" s="92"/>
      <c r="DQ131" s="149"/>
      <c r="DR131" s="92"/>
      <c r="DS131" s="149"/>
      <c r="DT131" s="92"/>
      <c r="DU131" s="92"/>
      <c r="DV131" s="149"/>
      <c r="DW131" s="92"/>
      <c r="DX131" s="149"/>
      <c r="DY131" s="92"/>
      <c r="DZ131" s="92"/>
      <c r="EA131" s="92"/>
      <c r="EB131" s="92"/>
      <c r="EC131" s="92"/>
      <c r="ED131" s="149"/>
      <c r="EE131" s="92"/>
      <c r="EF131" s="149"/>
      <c r="EG131" s="92"/>
      <c r="EH131" s="92"/>
      <c r="EI131" s="149"/>
      <c r="EJ131" s="92"/>
      <c r="EK131" s="149"/>
      <c r="EL131" s="92"/>
      <c r="EM131" s="149"/>
      <c r="EN131" s="92"/>
      <c r="EO131" s="149"/>
      <c r="EP131" s="92"/>
      <c r="EQ131" s="92"/>
      <c r="ER131" s="149"/>
      <c r="ES131" s="92"/>
      <c r="ET131" s="149"/>
      <c r="EU131" s="92"/>
      <c r="EV131" s="149"/>
      <c r="EW131" s="92"/>
      <c r="EX131" s="149"/>
      <c r="EY131" s="39"/>
      <c r="EZ131" s="39"/>
      <c r="FA131" s="39"/>
      <c r="FB131" s="144"/>
    </row>
    <row r="132" spans="1:158" ht="5.45" customHeight="1" x14ac:dyDescent="1.1499999999999999">
      <c r="A132" s="148"/>
      <c r="B132" s="39"/>
      <c r="C132" s="83"/>
      <c r="D132" s="180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178"/>
      <c r="BC132" s="178"/>
      <c r="BD132" s="178"/>
      <c r="BE132" s="179"/>
      <c r="BF132" s="84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2">
        <f t="shared" si="5"/>
        <v>43</v>
      </c>
      <c r="BV132" s="48"/>
      <c r="BW132" s="49"/>
      <c r="BX132" s="50"/>
      <c r="BY132" s="50"/>
      <c r="BZ132" s="50"/>
      <c r="CA132" s="50"/>
      <c r="CB132" s="50"/>
      <c r="CC132" s="50"/>
      <c r="CD132" s="50"/>
      <c r="CE132" s="49"/>
      <c r="CF132" s="104"/>
      <c r="CG132" s="46">
        <f t="shared" ca="1" si="4"/>
        <v>45028.5</v>
      </c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39"/>
      <c r="DA132" s="39"/>
      <c r="DB132" s="39"/>
      <c r="DC132" s="39"/>
      <c r="DD132" s="149"/>
      <c r="DE132" s="92"/>
      <c r="DF132" s="149"/>
      <c r="DG132" s="92"/>
      <c r="DH132" s="149"/>
      <c r="DI132" s="92"/>
      <c r="DJ132" s="149"/>
      <c r="DK132" s="92"/>
      <c r="DL132" s="92"/>
      <c r="DM132" s="149"/>
      <c r="DN132" s="92"/>
      <c r="DO132" s="149"/>
      <c r="DP132" s="92"/>
      <c r="DQ132" s="149"/>
      <c r="DR132" s="92"/>
      <c r="DS132" s="149"/>
      <c r="DT132" s="92"/>
      <c r="DU132" s="92"/>
      <c r="DV132" s="149"/>
      <c r="DW132" s="92"/>
      <c r="DX132" s="149"/>
      <c r="DY132" s="92"/>
      <c r="DZ132" s="92"/>
      <c r="EA132" s="92"/>
      <c r="EB132" s="92"/>
      <c r="EC132" s="92"/>
      <c r="ED132" s="149"/>
      <c r="EE132" s="92"/>
      <c r="EF132" s="149"/>
      <c r="EG132" s="92"/>
      <c r="EH132" s="92"/>
      <c r="EI132" s="149"/>
      <c r="EJ132" s="92"/>
      <c r="EK132" s="149"/>
      <c r="EL132" s="92"/>
      <c r="EM132" s="149"/>
      <c r="EN132" s="92"/>
      <c r="EO132" s="149"/>
      <c r="EP132" s="92"/>
      <c r="EQ132" s="92"/>
      <c r="ER132" s="149"/>
      <c r="ES132" s="92"/>
      <c r="ET132" s="149"/>
      <c r="EU132" s="92"/>
      <c r="EV132" s="149"/>
      <c r="EW132" s="92"/>
      <c r="EX132" s="149"/>
      <c r="EY132" s="39"/>
      <c r="EZ132" s="39"/>
      <c r="FA132" s="39"/>
      <c r="FB132" s="144"/>
    </row>
    <row r="133" spans="1:158" ht="5.45" customHeight="1" x14ac:dyDescent="1.1499999999999999">
      <c r="A133" s="148"/>
      <c r="B133" s="39"/>
      <c r="C133" s="83"/>
      <c r="D133" s="180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  <c r="BC133" s="178"/>
      <c r="BD133" s="178"/>
      <c r="BE133" s="179"/>
      <c r="BF133" s="84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2">
        <f t="shared" si="5"/>
        <v>43.5</v>
      </c>
      <c r="BV133" s="43"/>
      <c r="BW133" s="44"/>
      <c r="BX133" s="45"/>
      <c r="BY133" s="45"/>
      <c r="BZ133" s="45"/>
      <c r="CA133" s="45"/>
      <c r="CB133" s="45"/>
      <c r="CC133" s="45"/>
      <c r="CD133" s="45"/>
      <c r="CE133" s="44"/>
      <c r="CF133" s="103"/>
      <c r="CG133" s="46">
        <f t="shared" ca="1" si="4"/>
        <v>45029</v>
      </c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39"/>
      <c r="DA133" s="39"/>
      <c r="DB133" s="39"/>
      <c r="DC133" s="39"/>
      <c r="DD133" s="149"/>
      <c r="DE133" s="92"/>
      <c r="DF133" s="149"/>
      <c r="DG133" s="92"/>
      <c r="DH133" s="149"/>
      <c r="DI133" s="92"/>
      <c r="DJ133" s="149"/>
      <c r="DK133" s="92"/>
      <c r="DL133" s="92"/>
      <c r="DM133" s="149"/>
      <c r="DN133" s="92"/>
      <c r="DO133" s="149"/>
      <c r="DP133" s="92"/>
      <c r="DQ133" s="149"/>
      <c r="DR133" s="92"/>
      <c r="DS133" s="149"/>
      <c r="DT133" s="92"/>
      <c r="DU133" s="92"/>
      <c r="DV133" s="149"/>
      <c r="DW133" s="92"/>
      <c r="DX133" s="149"/>
      <c r="DY133" s="92"/>
      <c r="DZ133" s="92"/>
      <c r="EA133" s="92"/>
      <c r="EB133" s="92"/>
      <c r="EC133" s="92"/>
      <c r="ED133" s="149"/>
      <c r="EE133" s="92"/>
      <c r="EF133" s="149"/>
      <c r="EG133" s="92"/>
      <c r="EH133" s="92"/>
      <c r="EI133" s="149"/>
      <c r="EJ133" s="92"/>
      <c r="EK133" s="149"/>
      <c r="EL133" s="92"/>
      <c r="EM133" s="149"/>
      <c r="EN133" s="92"/>
      <c r="EO133" s="149"/>
      <c r="EP133" s="92"/>
      <c r="EQ133" s="92"/>
      <c r="ER133" s="149"/>
      <c r="ES133" s="92"/>
      <c r="ET133" s="149"/>
      <c r="EU133" s="92"/>
      <c r="EV133" s="149"/>
      <c r="EW133" s="92"/>
      <c r="EX133" s="149"/>
      <c r="EY133" s="39"/>
      <c r="EZ133" s="39"/>
      <c r="FA133" s="39"/>
      <c r="FB133" s="144"/>
    </row>
    <row r="134" spans="1:158" ht="5.45" customHeight="1" x14ac:dyDescent="1.1499999999999999">
      <c r="A134" s="148"/>
      <c r="B134" s="39"/>
      <c r="C134" s="83"/>
      <c r="D134" s="180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178"/>
      <c r="BC134" s="178"/>
      <c r="BD134" s="178"/>
      <c r="BE134" s="179"/>
      <c r="BF134" s="84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2">
        <f t="shared" si="5"/>
        <v>44</v>
      </c>
      <c r="BV134" s="48"/>
      <c r="BW134" s="49"/>
      <c r="BX134" s="50"/>
      <c r="BY134" s="50"/>
      <c r="BZ134" s="50"/>
      <c r="CA134" s="50"/>
      <c r="CB134" s="50"/>
      <c r="CC134" s="50"/>
      <c r="CD134" s="50"/>
      <c r="CE134" s="49"/>
      <c r="CF134" s="104"/>
      <c r="CG134" s="46">
        <f t="shared" ca="1" si="4"/>
        <v>45029.5</v>
      </c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39"/>
      <c r="DA134" s="39"/>
      <c r="DB134" s="39"/>
      <c r="DC134" s="39"/>
      <c r="DD134" s="149"/>
      <c r="DE134" s="92"/>
      <c r="DF134" s="149"/>
      <c r="DG134" s="92"/>
      <c r="DH134" s="149"/>
      <c r="DI134" s="92"/>
      <c r="DJ134" s="149"/>
      <c r="DK134" s="92"/>
      <c r="DL134" s="92"/>
      <c r="DM134" s="149"/>
      <c r="DN134" s="92"/>
      <c r="DO134" s="149"/>
      <c r="DP134" s="92"/>
      <c r="DQ134" s="149"/>
      <c r="DR134" s="92"/>
      <c r="DS134" s="149"/>
      <c r="DT134" s="92"/>
      <c r="DU134" s="92"/>
      <c r="DV134" s="149"/>
      <c r="DW134" s="92"/>
      <c r="DX134" s="149"/>
      <c r="DY134" s="92"/>
      <c r="DZ134" s="92"/>
      <c r="EA134" s="92"/>
      <c r="EB134" s="92"/>
      <c r="EC134" s="92"/>
      <c r="ED134" s="149"/>
      <c r="EE134" s="92"/>
      <c r="EF134" s="149"/>
      <c r="EG134" s="92"/>
      <c r="EH134" s="92"/>
      <c r="EI134" s="149"/>
      <c r="EJ134" s="92"/>
      <c r="EK134" s="149"/>
      <c r="EL134" s="92"/>
      <c r="EM134" s="149"/>
      <c r="EN134" s="92"/>
      <c r="EO134" s="149"/>
      <c r="EP134" s="92"/>
      <c r="EQ134" s="92"/>
      <c r="ER134" s="149"/>
      <c r="ES134" s="92"/>
      <c r="ET134" s="149"/>
      <c r="EU134" s="92"/>
      <c r="EV134" s="149"/>
      <c r="EW134" s="92"/>
      <c r="EX134" s="149"/>
      <c r="EY134" s="39"/>
      <c r="EZ134" s="39"/>
      <c r="FA134" s="39"/>
      <c r="FB134" s="144"/>
    </row>
    <row r="135" spans="1:158" ht="5.45" customHeight="1" x14ac:dyDescent="1.1499999999999999">
      <c r="A135" s="148"/>
      <c r="B135" s="39"/>
      <c r="C135" s="83"/>
      <c r="D135" s="180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9"/>
      <c r="BF135" s="84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2">
        <f t="shared" si="5"/>
        <v>44.5</v>
      </c>
      <c r="BV135" s="43"/>
      <c r="BW135" s="44"/>
      <c r="BX135" s="45"/>
      <c r="BY135" s="45"/>
      <c r="BZ135" s="45"/>
      <c r="CA135" s="45"/>
      <c r="CB135" s="45"/>
      <c r="CC135" s="45"/>
      <c r="CD135" s="45"/>
      <c r="CE135" s="44"/>
      <c r="CF135" s="103"/>
      <c r="CG135" s="46">
        <f t="shared" ca="1" si="4"/>
        <v>45030</v>
      </c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39"/>
      <c r="DA135" s="39"/>
      <c r="DB135" s="39"/>
      <c r="DC135" s="39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39"/>
      <c r="EZ135" s="39"/>
      <c r="FA135" s="39"/>
      <c r="FB135" s="144"/>
    </row>
    <row r="136" spans="1:158" ht="5.45" customHeight="1" x14ac:dyDescent="1.1499999999999999">
      <c r="A136" s="148"/>
      <c r="B136" s="39"/>
      <c r="C136" s="83"/>
      <c r="D136" s="180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8"/>
      <c r="AT136" s="178"/>
      <c r="AU136" s="178"/>
      <c r="AV136" s="178"/>
      <c r="AW136" s="178"/>
      <c r="AX136" s="178"/>
      <c r="AY136" s="178"/>
      <c r="AZ136" s="178"/>
      <c r="BA136" s="178"/>
      <c r="BB136" s="178"/>
      <c r="BC136" s="178"/>
      <c r="BD136" s="178"/>
      <c r="BE136" s="179"/>
      <c r="BF136" s="84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2">
        <f t="shared" si="5"/>
        <v>45</v>
      </c>
      <c r="BV136" s="48"/>
      <c r="BW136" s="49"/>
      <c r="BX136" s="50"/>
      <c r="BY136" s="50"/>
      <c r="BZ136" s="50"/>
      <c r="CA136" s="50"/>
      <c r="CB136" s="50"/>
      <c r="CC136" s="50"/>
      <c r="CD136" s="50"/>
      <c r="CE136" s="49"/>
      <c r="CF136" s="104"/>
      <c r="CG136" s="46">
        <f t="shared" ca="1" si="4"/>
        <v>45030.5</v>
      </c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39"/>
      <c r="DA136" s="39"/>
      <c r="DB136" s="39"/>
      <c r="DC136" s="39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39"/>
      <c r="EZ136" s="39"/>
      <c r="FA136" s="39"/>
      <c r="FB136" s="144"/>
    </row>
    <row r="137" spans="1:158" ht="5.45" customHeight="1" x14ac:dyDescent="1.1499999999999999">
      <c r="A137" s="148"/>
      <c r="B137" s="39"/>
      <c r="C137" s="83"/>
      <c r="D137" s="180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78"/>
      <c r="AP137" s="178"/>
      <c r="AQ137" s="178"/>
      <c r="AR137" s="178"/>
      <c r="AS137" s="178"/>
      <c r="AT137" s="178"/>
      <c r="AU137" s="178"/>
      <c r="AV137" s="178"/>
      <c r="AW137" s="178"/>
      <c r="AX137" s="178"/>
      <c r="AY137" s="178"/>
      <c r="AZ137" s="178"/>
      <c r="BA137" s="178"/>
      <c r="BB137" s="178"/>
      <c r="BC137" s="178"/>
      <c r="BD137" s="178"/>
      <c r="BE137" s="179"/>
      <c r="BF137" s="84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2">
        <f t="shared" si="5"/>
        <v>45.5</v>
      </c>
      <c r="BV137" s="43"/>
      <c r="BW137" s="44"/>
      <c r="BX137" s="45"/>
      <c r="BY137" s="45"/>
      <c r="BZ137" s="45"/>
      <c r="CA137" s="45"/>
      <c r="CB137" s="45"/>
      <c r="CC137" s="45"/>
      <c r="CD137" s="45"/>
      <c r="CE137" s="44"/>
      <c r="CF137" s="103"/>
      <c r="CG137" s="46">
        <f t="shared" ca="1" si="4"/>
        <v>45031</v>
      </c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39"/>
      <c r="DA137" s="39"/>
      <c r="DB137" s="39"/>
      <c r="DC137" s="39"/>
      <c r="DD137" s="149">
        <f>DF137+1</f>
        <v>270</v>
      </c>
      <c r="DE137" s="92"/>
      <c r="DF137" s="149">
        <f>DI137+1</f>
        <v>269</v>
      </c>
      <c r="DG137" s="92"/>
      <c r="DH137" s="92"/>
      <c r="DI137" s="149">
        <f>DK137+1</f>
        <v>268</v>
      </c>
      <c r="DJ137" s="92"/>
      <c r="DK137" s="149">
        <f>DM137+1</f>
        <v>267</v>
      </c>
      <c r="DL137" s="92"/>
      <c r="DM137" s="149">
        <f>DO137+1</f>
        <v>266</v>
      </c>
      <c r="DN137" s="92"/>
      <c r="DO137" s="149">
        <f>DR137+1</f>
        <v>265</v>
      </c>
      <c r="DP137" s="92"/>
      <c r="DQ137" s="92"/>
      <c r="DR137" s="149">
        <f>DT137+1</f>
        <v>264</v>
      </c>
      <c r="DS137" s="92"/>
      <c r="DT137" s="149">
        <f>DV137+1</f>
        <v>263</v>
      </c>
      <c r="DU137" s="92"/>
      <c r="DV137" s="149">
        <f>DX137+1</f>
        <v>262</v>
      </c>
      <c r="DW137" s="92"/>
      <c r="DX137" s="149">
        <f>DX147+10</f>
        <v>261</v>
      </c>
      <c r="DY137" s="92"/>
      <c r="DZ137" s="92"/>
      <c r="EA137" s="92"/>
      <c r="EB137" s="92"/>
      <c r="EC137" s="92"/>
      <c r="ED137" s="149">
        <f>EF137+1</f>
        <v>220</v>
      </c>
      <c r="EE137" s="92"/>
      <c r="EF137" s="149">
        <f>EH137+1</f>
        <v>219</v>
      </c>
      <c r="EG137" s="92"/>
      <c r="EH137" s="149">
        <f>EJ137+1</f>
        <v>218</v>
      </c>
      <c r="EI137" s="92"/>
      <c r="EJ137" s="149">
        <f>EM137+1</f>
        <v>217</v>
      </c>
      <c r="EK137" s="92"/>
      <c r="EL137" s="92"/>
      <c r="EM137" s="149">
        <f>EO137+1</f>
        <v>216</v>
      </c>
      <c r="EN137" s="92"/>
      <c r="EO137" s="149">
        <f>EQ137+1</f>
        <v>215</v>
      </c>
      <c r="EP137" s="92"/>
      <c r="EQ137" s="149">
        <f>ES137+1</f>
        <v>214</v>
      </c>
      <c r="ER137" s="92"/>
      <c r="ES137" s="149">
        <f>EV137+1</f>
        <v>213</v>
      </c>
      <c r="ET137" s="92"/>
      <c r="EU137" s="92"/>
      <c r="EV137" s="149">
        <f>EX137+1</f>
        <v>212</v>
      </c>
      <c r="EW137" s="92"/>
      <c r="EX137" s="149">
        <f>EX147+10</f>
        <v>211</v>
      </c>
      <c r="EY137" s="39"/>
      <c r="EZ137" s="39"/>
      <c r="FA137" s="39"/>
      <c r="FB137" s="144"/>
    </row>
    <row r="138" spans="1:158" ht="5.45" customHeight="1" x14ac:dyDescent="1.1499999999999999">
      <c r="A138" s="148"/>
      <c r="B138" s="39"/>
      <c r="C138" s="83"/>
      <c r="D138" s="180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8"/>
      <c r="AZ138" s="178"/>
      <c r="BA138" s="178"/>
      <c r="BB138" s="178"/>
      <c r="BC138" s="178"/>
      <c r="BD138" s="178"/>
      <c r="BE138" s="179"/>
      <c r="BF138" s="84"/>
      <c r="BG138" s="158">
        <f>BU144</f>
        <v>49</v>
      </c>
      <c r="BH138" s="158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42">
        <f t="shared" si="5"/>
        <v>46</v>
      </c>
      <c r="BV138" s="48"/>
      <c r="BW138" s="49"/>
      <c r="BX138" s="50"/>
      <c r="BY138" s="50"/>
      <c r="BZ138" s="50"/>
      <c r="CA138" s="50"/>
      <c r="CB138" s="50"/>
      <c r="CC138" s="50"/>
      <c r="CD138" s="50"/>
      <c r="CE138" s="49"/>
      <c r="CF138" s="104"/>
      <c r="CG138" s="46">
        <f t="shared" ca="1" si="4"/>
        <v>45031.5</v>
      </c>
      <c r="CH138" s="190">
        <f>BG138*24</f>
        <v>1176</v>
      </c>
      <c r="CI138" s="191"/>
      <c r="CJ138" s="191"/>
      <c r="CK138" s="191"/>
      <c r="CL138" s="191"/>
      <c r="CM138" s="191"/>
      <c r="CN138" s="191"/>
      <c r="CO138" s="191"/>
      <c r="CP138" s="191"/>
      <c r="CQ138" s="191"/>
      <c r="CR138" s="191"/>
      <c r="CS138" s="191"/>
      <c r="CT138" s="191"/>
      <c r="CU138" s="191"/>
      <c r="CV138" s="191"/>
      <c r="CW138" s="191"/>
      <c r="CX138" s="191"/>
      <c r="CY138" s="191"/>
      <c r="CZ138" s="191"/>
      <c r="DA138" s="153"/>
      <c r="DB138" s="153"/>
      <c r="DC138" s="153"/>
      <c r="DD138" s="149"/>
      <c r="DE138" s="92"/>
      <c r="DF138" s="149"/>
      <c r="DG138" s="92"/>
      <c r="DH138" s="92"/>
      <c r="DI138" s="149"/>
      <c r="DJ138" s="92"/>
      <c r="DK138" s="149"/>
      <c r="DL138" s="92"/>
      <c r="DM138" s="149"/>
      <c r="DN138" s="92"/>
      <c r="DO138" s="149"/>
      <c r="DP138" s="92"/>
      <c r="DQ138" s="92"/>
      <c r="DR138" s="149"/>
      <c r="DS138" s="92"/>
      <c r="DT138" s="149"/>
      <c r="DU138" s="92"/>
      <c r="DV138" s="149"/>
      <c r="DW138" s="92"/>
      <c r="DX138" s="149"/>
      <c r="DY138" s="92"/>
      <c r="DZ138" s="92"/>
      <c r="EA138" s="92"/>
      <c r="EB138" s="92"/>
      <c r="EC138" s="92"/>
      <c r="ED138" s="149"/>
      <c r="EE138" s="92"/>
      <c r="EF138" s="149"/>
      <c r="EG138" s="92"/>
      <c r="EH138" s="149"/>
      <c r="EI138" s="92"/>
      <c r="EJ138" s="149"/>
      <c r="EK138" s="92"/>
      <c r="EL138" s="92"/>
      <c r="EM138" s="149"/>
      <c r="EN138" s="92"/>
      <c r="EO138" s="149"/>
      <c r="EP138" s="92"/>
      <c r="EQ138" s="149"/>
      <c r="ER138" s="92"/>
      <c r="ES138" s="149"/>
      <c r="ET138" s="92"/>
      <c r="EU138" s="92"/>
      <c r="EV138" s="149"/>
      <c r="EW138" s="92"/>
      <c r="EX138" s="149"/>
      <c r="EY138" s="39"/>
      <c r="EZ138" s="39"/>
      <c r="FA138" s="39"/>
      <c r="FB138" s="144"/>
    </row>
    <row r="139" spans="1:158" ht="5.45" customHeight="1" x14ac:dyDescent="1.1499999999999999">
      <c r="A139" s="148"/>
      <c r="B139" s="39"/>
      <c r="C139" s="83"/>
      <c r="D139" s="180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  <c r="AR139" s="178"/>
      <c r="AS139" s="178"/>
      <c r="AT139" s="178"/>
      <c r="AU139" s="178"/>
      <c r="AV139" s="178"/>
      <c r="AW139" s="178"/>
      <c r="AX139" s="178"/>
      <c r="AY139" s="178"/>
      <c r="AZ139" s="178"/>
      <c r="BA139" s="178"/>
      <c r="BB139" s="178"/>
      <c r="BC139" s="178"/>
      <c r="BD139" s="178"/>
      <c r="BE139" s="179"/>
      <c r="BF139" s="84"/>
      <c r="BG139" s="158"/>
      <c r="BH139" s="158"/>
      <c r="BI139" s="158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42">
        <f t="shared" si="5"/>
        <v>46.5</v>
      </c>
      <c r="BV139" s="43"/>
      <c r="BW139" s="44"/>
      <c r="BX139" s="45"/>
      <c r="BY139" s="45"/>
      <c r="BZ139" s="45"/>
      <c r="CA139" s="45"/>
      <c r="CB139" s="45"/>
      <c r="CC139" s="45"/>
      <c r="CD139" s="45"/>
      <c r="CE139" s="44"/>
      <c r="CF139" s="103"/>
      <c r="CG139" s="46">
        <f t="shared" ca="1" si="4"/>
        <v>45032</v>
      </c>
      <c r="CH139" s="191"/>
      <c r="CI139" s="191"/>
      <c r="CJ139" s="191"/>
      <c r="CK139" s="191"/>
      <c r="CL139" s="191"/>
      <c r="CM139" s="191"/>
      <c r="CN139" s="191"/>
      <c r="CO139" s="191"/>
      <c r="CP139" s="191"/>
      <c r="CQ139" s="191"/>
      <c r="CR139" s="191"/>
      <c r="CS139" s="191"/>
      <c r="CT139" s="191"/>
      <c r="CU139" s="191"/>
      <c r="CV139" s="191"/>
      <c r="CW139" s="191"/>
      <c r="CX139" s="191"/>
      <c r="CY139" s="191"/>
      <c r="CZ139" s="191"/>
      <c r="DA139" s="153"/>
      <c r="DB139" s="153"/>
      <c r="DC139" s="153"/>
      <c r="DD139" s="149"/>
      <c r="DE139" s="92"/>
      <c r="DF139" s="149"/>
      <c r="DG139" s="92"/>
      <c r="DH139" s="92"/>
      <c r="DI139" s="149"/>
      <c r="DJ139" s="92"/>
      <c r="DK139" s="149"/>
      <c r="DL139" s="92"/>
      <c r="DM139" s="149"/>
      <c r="DN139" s="92"/>
      <c r="DO139" s="149"/>
      <c r="DP139" s="92"/>
      <c r="DQ139" s="92"/>
      <c r="DR139" s="149"/>
      <c r="DS139" s="92"/>
      <c r="DT139" s="149"/>
      <c r="DU139" s="92"/>
      <c r="DV139" s="149"/>
      <c r="DW139" s="92"/>
      <c r="DX139" s="149"/>
      <c r="DY139" s="92"/>
      <c r="DZ139" s="92"/>
      <c r="EA139" s="92"/>
      <c r="EB139" s="92"/>
      <c r="EC139" s="92"/>
      <c r="ED139" s="149"/>
      <c r="EE139" s="92"/>
      <c r="EF139" s="149"/>
      <c r="EG139" s="92"/>
      <c r="EH139" s="149"/>
      <c r="EI139" s="92"/>
      <c r="EJ139" s="149"/>
      <c r="EK139" s="92"/>
      <c r="EL139" s="92"/>
      <c r="EM139" s="149"/>
      <c r="EN139" s="92"/>
      <c r="EO139" s="149"/>
      <c r="EP139" s="92"/>
      <c r="EQ139" s="149"/>
      <c r="ER139" s="92"/>
      <c r="ES139" s="149"/>
      <c r="ET139" s="92"/>
      <c r="EU139" s="92"/>
      <c r="EV139" s="149"/>
      <c r="EW139" s="92"/>
      <c r="EX139" s="149"/>
      <c r="EY139" s="39"/>
      <c r="EZ139" s="39"/>
      <c r="FA139" s="39"/>
      <c r="FB139" s="144"/>
    </row>
    <row r="140" spans="1:158" ht="5.45" customHeight="1" x14ac:dyDescent="1.1499999999999999">
      <c r="A140" s="148"/>
      <c r="B140" s="39"/>
      <c r="C140" s="83"/>
      <c r="D140" s="180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  <c r="AR140" s="178"/>
      <c r="AS140" s="178"/>
      <c r="AT140" s="178"/>
      <c r="AU140" s="178"/>
      <c r="AV140" s="178"/>
      <c r="AW140" s="178"/>
      <c r="AX140" s="178"/>
      <c r="AY140" s="178"/>
      <c r="AZ140" s="178"/>
      <c r="BA140" s="178"/>
      <c r="BB140" s="178"/>
      <c r="BC140" s="178"/>
      <c r="BD140" s="178"/>
      <c r="BE140" s="179"/>
      <c r="BF140" s="84"/>
      <c r="BG140" s="158"/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42">
        <f t="shared" si="5"/>
        <v>47</v>
      </c>
      <c r="BV140" s="48"/>
      <c r="BW140" s="49"/>
      <c r="BX140" s="50"/>
      <c r="BY140" s="50"/>
      <c r="BZ140" s="50"/>
      <c r="CA140" s="50"/>
      <c r="CB140" s="50"/>
      <c r="CC140" s="50"/>
      <c r="CD140" s="50"/>
      <c r="CE140" s="49"/>
      <c r="CF140" s="104"/>
      <c r="CG140" s="46">
        <f t="shared" ca="1" si="4"/>
        <v>45032.5</v>
      </c>
      <c r="CH140" s="191"/>
      <c r="CI140" s="191"/>
      <c r="CJ140" s="191"/>
      <c r="CK140" s="191"/>
      <c r="CL140" s="191"/>
      <c r="CM140" s="191"/>
      <c r="CN140" s="191"/>
      <c r="CO140" s="191"/>
      <c r="CP140" s="191"/>
      <c r="CQ140" s="191"/>
      <c r="CR140" s="191"/>
      <c r="CS140" s="191"/>
      <c r="CT140" s="191"/>
      <c r="CU140" s="191"/>
      <c r="CV140" s="191"/>
      <c r="CW140" s="191"/>
      <c r="CX140" s="191"/>
      <c r="CY140" s="191"/>
      <c r="CZ140" s="191"/>
      <c r="DA140" s="153"/>
      <c r="DB140" s="153"/>
      <c r="DC140" s="153"/>
      <c r="DD140" s="149"/>
      <c r="DE140" s="92"/>
      <c r="DF140" s="149"/>
      <c r="DG140" s="92"/>
      <c r="DH140" s="92"/>
      <c r="DI140" s="149"/>
      <c r="DJ140" s="92"/>
      <c r="DK140" s="149"/>
      <c r="DL140" s="92"/>
      <c r="DM140" s="149"/>
      <c r="DN140" s="92"/>
      <c r="DO140" s="149"/>
      <c r="DP140" s="92"/>
      <c r="DQ140" s="92"/>
      <c r="DR140" s="149"/>
      <c r="DS140" s="92"/>
      <c r="DT140" s="149"/>
      <c r="DU140" s="92"/>
      <c r="DV140" s="149"/>
      <c r="DW140" s="92"/>
      <c r="DX140" s="149"/>
      <c r="DY140" s="92"/>
      <c r="DZ140" s="92"/>
      <c r="EA140" s="92"/>
      <c r="EB140" s="92"/>
      <c r="EC140" s="92"/>
      <c r="ED140" s="149"/>
      <c r="EE140" s="92"/>
      <c r="EF140" s="149"/>
      <c r="EG140" s="92"/>
      <c r="EH140" s="149"/>
      <c r="EI140" s="92"/>
      <c r="EJ140" s="149"/>
      <c r="EK140" s="92"/>
      <c r="EL140" s="92"/>
      <c r="EM140" s="149"/>
      <c r="EN140" s="92"/>
      <c r="EO140" s="149"/>
      <c r="EP140" s="92"/>
      <c r="EQ140" s="149"/>
      <c r="ER140" s="92"/>
      <c r="ES140" s="149"/>
      <c r="ET140" s="92"/>
      <c r="EU140" s="92"/>
      <c r="EV140" s="149"/>
      <c r="EW140" s="92"/>
      <c r="EX140" s="149"/>
      <c r="EY140" s="39"/>
      <c r="EZ140" s="39"/>
      <c r="FA140" s="39"/>
      <c r="FB140" s="144"/>
    </row>
    <row r="141" spans="1:158" ht="5.45" customHeight="1" x14ac:dyDescent="1.1499999999999999">
      <c r="A141" s="148"/>
      <c r="B141" s="39"/>
      <c r="C141" s="83"/>
      <c r="D141" s="180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  <c r="AR141" s="178"/>
      <c r="AS141" s="178"/>
      <c r="AT141" s="178"/>
      <c r="AU141" s="178"/>
      <c r="AV141" s="178"/>
      <c r="AW141" s="178"/>
      <c r="AX141" s="178"/>
      <c r="AY141" s="178"/>
      <c r="AZ141" s="178"/>
      <c r="BA141" s="178"/>
      <c r="BB141" s="178"/>
      <c r="BC141" s="178"/>
      <c r="BD141" s="178"/>
      <c r="BE141" s="179"/>
      <c r="BF141" s="84"/>
      <c r="BG141" s="158"/>
      <c r="BH141" s="158"/>
      <c r="BI141" s="158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42">
        <f t="shared" si="5"/>
        <v>47.5</v>
      </c>
      <c r="BV141" s="43"/>
      <c r="BW141" s="44"/>
      <c r="BX141" s="45"/>
      <c r="BY141" s="45"/>
      <c r="BZ141" s="45"/>
      <c r="CA141" s="45"/>
      <c r="CB141" s="45"/>
      <c r="CC141" s="45"/>
      <c r="CD141" s="45"/>
      <c r="CE141" s="44"/>
      <c r="CF141" s="103"/>
      <c r="CG141" s="46">
        <f t="shared" ca="1" si="4"/>
        <v>45033</v>
      </c>
      <c r="CH141" s="191"/>
      <c r="CI141" s="191"/>
      <c r="CJ141" s="191"/>
      <c r="CK141" s="191"/>
      <c r="CL141" s="191"/>
      <c r="CM141" s="191"/>
      <c r="CN141" s="191"/>
      <c r="CO141" s="191"/>
      <c r="CP141" s="191"/>
      <c r="CQ141" s="191"/>
      <c r="CR141" s="191"/>
      <c r="CS141" s="191"/>
      <c r="CT141" s="191"/>
      <c r="CU141" s="191"/>
      <c r="CV141" s="191"/>
      <c r="CW141" s="191"/>
      <c r="CX141" s="191"/>
      <c r="CY141" s="191"/>
      <c r="CZ141" s="191"/>
      <c r="DA141" s="153"/>
      <c r="DB141" s="153"/>
      <c r="DC141" s="153"/>
      <c r="DD141" s="149"/>
      <c r="DE141" s="92"/>
      <c r="DF141" s="149"/>
      <c r="DG141" s="92"/>
      <c r="DH141" s="92"/>
      <c r="DI141" s="149"/>
      <c r="DJ141" s="92"/>
      <c r="DK141" s="149"/>
      <c r="DL141" s="92"/>
      <c r="DM141" s="149"/>
      <c r="DN141" s="92"/>
      <c r="DO141" s="149"/>
      <c r="DP141" s="92"/>
      <c r="DQ141" s="92"/>
      <c r="DR141" s="149"/>
      <c r="DS141" s="92"/>
      <c r="DT141" s="149"/>
      <c r="DU141" s="92"/>
      <c r="DV141" s="149"/>
      <c r="DW141" s="92"/>
      <c r="DX141" s="149"/>
      <c r="DY141" s="92"/>
      <c r="DZ141" s="92"/>
      <c r="EA141" s="92"/>
      <c r="EB141" s="92"/>
      <c r="EC141" s="92"/>
      <c r="ED141" s="149"/>
      <c r="EE141" s="92"/>
      <c r="EF141" s="149"/>
      <c r="EG141" s="92"/>
      <c r="EH141" s="149"/>
      <c r="EI141" s="92"/>
      <c r="EJ141" s="149"/>
      <c r="EK141" s="92"/>
      <c r="EL141" s="92"/>
      <c r="EM141" s="149"/>
      <c r="EN141" s="92"/>
      <c r="EO141" s="149"/>
      <c r="EP141" s="92"/>
      <c r="EQ141" s="149"/>
      <c r="ER141" s="92"/>
      <c r="ES141" s="149"/>
      <c r="ET141" s="92"/>
      <c r="EU141" s="92"/>
      <c r="EV141" s="149"/>
      <c r="EW141" s="92"/>
      <c r="EX141" s="149"/>
      <c r="EY141" s="39"/>
      <c r="EZ141" s="39"/>
      <c r="FA141" s="39"/>
      <c r="FB141" s="144"/>
    </row>
    <row r="142" spans="1:158" ht="5.45" customHeight="1" x14ac:dyDescent="1.1499999999999999">
      <c r="A142" s="148"/>
      <c r="B142" s="39"/>
      <c r="C142" s="83"/>
      <c r="D142" s="180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78"/>
      <c r="AN142" s="178"/>
      <c r="AO142" s="178"/>
      <c r="AP142" s="178"/>
      <c r="AQ142" s="178"/>
      <c r="AR142" s="178"/>
      <c r="AS142" s="178"/>
      <c r="AT142" s="178"/>
      <c r="AU142" s="178"/>
      <c r="AV142" s="178"/>
      <c r="AW142" s="178"/>
      <c r="AX142" s="178"/>
      <c r="AY142" s="178"/>
      <c r="AZ142" s="178"/>
      <c r="BA142" s="178"/>
      <c r="BB142" s="178"/>
      <c r="BC142" s="178"/>
      <c r="BD142" s="178"/>
      <c r="BE142" s="179"/>
      <c r="BF142" s="84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42">
        <f t="shared" si="5"/>
        <v>48</v>
      </c>
      <c r="BV142" s="48"/>
      <c r="BW142" s="49"/>
      <c r="BX142" s="50"/>
      <c r="BY142" s="50"/>
      <c r="BZ142" s="50"/>
      <c r="CA142" s="50"/>
      <c r="CB142" s="50"/>
      <c r="CC142" s="50"/>
      <c r="CD142" s="50"/>
      <c r="CE142" s="49"/>
      <c r="CF142" s="104"/>
      <c r="CG142" s="46">
        <f t="shared" ca="1" si="4"/>
        <v>45033.5</v>
      </c>
      <c r="CH142" s="191"/>
      <c r="CI142" s="191"/>
      <c r="CJ142" s="191"/>
      <c r="CK142" s="191"/>
      <c r="CL142" s="191"/>
      <c r="CM142" s="191"/>
      <c r="CN142" s="191"/>
      <c r="CO142" s="191"/>
      <c r="CP142" s="191"/>
      <c r="CQ142" s="191"/>
      <c r="CR142" s="191"/>
      <c r="CS142" s="191"/>
      <c r="CT142" s="191"/>
      <c r="CU142" s="191"/>
      <c r="CV142" s="191"/>
      <c r="CW142" s="191"/>
      <c r="CX142" s="191"/>
      <c r="CY142" s="191"/>
      <c r="CZ142" s="191"/>
      <c r="DA142" s="153"/>
      <c r="DB142" s="153"/>
      <c r="DC142" s="153"/>
      <c r="DD142" s="149"/>
      <c r="DE142" s="92"/>
      <c r="DF142" s="149"/>
      <c r="DG142" s="92"/>
      <c r="DH142" s="92"/>
      <c r="DI142" s="149"/>
      <c r="DJ142" s="92"/>
      <c r="DK142" s="149"/>
      <c r="DL142" s="92"/>
      <c r="DM142" s="149"/>
      <c r="DN142" s="92"/>
      <c r="DO142" s="149"/>
      <c r="DP142" s="92"/>
      <c r="DQ142" s="92"/>
      <c r="DR142" s="149"/>
      <c r="DS142" s="92"/>
      <c r="DT142" s="149"/>
      <c r="DU142" s="92"/>
      <c r="DV142" s="149"/>
      <c r="DW142" s="92"/>
      <c r="DX142" s="149"/>
      <c r="DY142" s="92"/>
      <c r="DZ142" s="92"/>
      <c r="EA142" s="92"/>
      <c r="EB142" s="92"/>
      <c r="EC142" s="92"/>
      <c r="ED142" s="149"/>
      <c r="EE142" s="92"/>
      <c r="EF142" s="149"/>
      <c r="EG142" s="92"/>
      <c r="EH142" s="149"/>
      <c r="EI142" s="92"/>
      <c r="EJ142" s="149"/>
      <c r="EK142" s="92"/>
      <c r="EL142" s="92"/>
      <c r="EM142" s="149"/>
      <c r="EN142" s="92"/>
      <c r="EO142" s="149"/>
      <c r="EP142" s="92"/>
      <c r="EQ142" s="149"/>
      <c r="ER142" s="92"/>
      <c r="ES142" s="149"/>
      <c r="ET142" s="92"/>
      <c r="EU142" s="92"/>
      <c r="EV142" s="149"/>
      <c r="EW142" s="92"/>
      <c r="EX142" s="149"/>
      <c r="EY142" s="39"/>
      <c r="EZ142" s="39"/>
      <c r="FA142" s="39"/>
      <c r="FB142" s="144"/>
    </row>
    <row r="143" spans="1:158" ht="5.45" customHeight="1" x14ac:dyDescent="1.1499999999999999">
      <c r="A143" s="148"/>
      <c r="B143" s="39"/>
      <c r="C143" s="83"/>
      <c r="D143" s="180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  <c r="AR143" s="178"/>
      <c r="AS143" s="178"/>
      <c r="AT143" s="178"/>
      <c r="AU143" s="178"/>
      <c r="AV143" s="178"/>
      <c r="AW143" s="178"/>
      <c r="AX143" s="178"/>
      <c r="AY143" s="178"/>
      <c r="AZ143" s="178"/>
      <c r="BA143" s="178"/>
      <c r="BB143" s="178"/>
      <c r="BC143" s="178"/>
      <c r="BD143" s="178"/>
      <c r="BE143" s="179"/>
      <c r="BF143" s="84"/>
      <c r="BG143" s="158"/>
      <c r="BH143" s="158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42">
        <f t="shared" si="5"/>
        <v>48.5</v>
      </c>
      <c r="BV143" s="43"/>
      <c r="BW143" s="44"/>
      <c r="BX143" s="45"/>
      <c r="BY143" s="45"/>
      <c r="BZ143" s="45"/>
      <c r="CA143" s="45"/>
      <c r="CB143" s="45"/>
      <c r="CC143" s="45"/>
      <c r="CD143" s="45"/>
      <c r="CE143" s="44"/>
      <c r="CF143" s="103"/>
      <c r="CG143" s="46">
        <f t="shared" ca="1" si="4"/>
        <v>45034</v>
      </c>
      <c r="CH143" s="191"/>
      <c r="CI143" s="191"/>
      <c r="CJ143" s="191"/>
      <c r="CK143" s="191"/>
      <c r="CL143" s="191"/>
      <c r="CM143" s="191"/>
      <c r="CN143" s="191"/>
      <c r="CO143" s="191"/>
      <c r="CP143" s="191"/>
      <c r="CQ143" s="191"/>
      <c r="CR143" s="191"/>
      <c r="CS143" s="191"/>
      <c r="CT143" s="191"/>
      <c r="CU143" s="191"/>
      <c r="CV143" s="191"/>
      <c r="CW143" s="191"/>
      <c r="CX143" s="191"/>
      <c r="CY143" s="191"/>
      <c r="CZ143" s="191"/>
      <c r="DA143" s="153"/>
      <c r="DB143" s="153"/>
      <c r="DC143" s="153"/>
      <c r="DD143" s="149"/>
      <c r="DE143" s="92"/>
      <c r="DF143" s="149"/>
      <c r="DG143" s="92"/>
      <c r="DH143" s="92"/>
      <c r="DI143" s="149"/>
      <c r="DJ143" s="92"/>
      <c r="DK143" s="149"/>
      <c r="DL143" s="92"/>
      <c r="DM143" s="149"/>
      <c r="DN143" s="92"/>
      <c r="DO143" s="149"/>
      <c r="DP143" s="92"/>
      <c r="DQ143" s="92"/>
      <c r="DR143" s="149"/>
      <c r="DS143" s="92"/>
      <c r="DT143" s="149"/>
      <c r="DU143" s="92"/>
      <c r="DV143" s="149"/>
      <c r="DW143" s="92"/>
      <c r="DX143" s="149"/>
      <c r="DY143" s="92"/>
      <c r="DZ143" s="92"/>
      <c r="EA143" s="92"/>
      <c r="EB143" s="92"/>
      <c r="EC143" s="92"/>
      <c r="ED143" s="149"/>
      <c r="EE143" s="92"/>
      <c r="EF143" s="149"/>
      <c r="EG143" s="92"/>
      <c r="EH143" s="149"/>
      <c r="EI143" s="92"/>
      <c r="EJ143" s="149"/>
      <c r="EK143" s="92"/>
      <c r="EL143" s="92"/>
      <c r="EM143" s="149"/>
      <c r="EN143" s="92"/>
      <c r="EO143" s="149"/>
      <c r="EP143" s="92"/>
      <c r="EQ143" s="149"/>
      <c r="ER143" s="92"/>
      <c r="ES143" s="149"/>
      <c r="ET143" s="92"/>
      <c r="EU143" s="92"/>
      <c r="EV143" s="149"/>
      <c r="EW143" s="92"/>
      <c r="EX143" s="149"/>
      <c r="EY143" s="39"/>
      <c r="EZ143" s="39"/>
      <c r="FA143" s="39"/>
      <c r="FB143" s="144"/>
    </row>
    <row r="144" spans="1:158" ht="5.45" customHeight="1" x14ac:dyDescent="1.1499999999999999">
      <c r="A144" s="148"/>
      <c r="B144" s="39"/>
      <c r="C144" s="83"/>
      <c r="D144" s="180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  <c r="AR144" s="178"/>
      <c r="AS144" s="178"/>
      <c r="AT144" s="178"/>
      <c r="AU144" s="178"/>
      <c r="AV144" s="178"/>
      <c r="AW144" s="178"/>
      <c r="AX144" s="178"/>
      <c r="AY144" s="178"/>
      <c r="AZ144" s="178"/>
      <c r="BA144" s="178"/>
      <c r="BB144" s="178"/>
      <c r="BC144" s="178"/>
      <c r="BD144" s="178"/>
      <c r="BE144" s="179"/>
      <c r="BF144" s="84"/>
      <c r="BG144" s="158"/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42">
        <f t="shared" si="5"/>
        <v>49</v>
      </c>
      <c r="BV144" s="48"/>
      <c r="BW144" s="49"/>
      <c r="BX144" s="50"/>
      <c r="BY144" s="50"/>
      <c r="BZ144" s="50"/>
      <c r="CA144" s="50"/>
      <c r="CB144" s="50"/>
      <c r="CC144" s="50"/>
      <c r="CD144" s="50"/>
      <c r="CE144" s="49"/>
      <c r="CF144" s="104"/>
      <c r="CG144" s="46">
        <f t="shared" ref="CG144:CG175" ca="1" si="6">INDEX($1:$1048576,ROW()-1,COLUMN())+12/24</f>
        <v>45034.5</v>
      </c>
      <c r="CH144" s="191"/>
      <c r="CI144" s="191"/>
      <c r="CJ144" s="191"/>
      <c r="CK144" s="191"/>
      <c r="CL144" s="191"/>
      <c r="CM144" s="191"/>
      <c r="CN144" s="191"/>
      <c r="CO144" s="191"/>
      <c r="CP144" s="191"/>
      <c r="CQ144" s="191"/>
      <c r="CR144" s="191"/>
      <c r="CS144" s="191"/>
      <c r="CT144" s="191"/>
      <c r="CU144" s="191"/>
      <c r="CV144" s="191"/>
      <c r="CW144" s="191"/>
      <c r="CX144" s="191"/>
      <c r="CY144" s="191"/>
      <c r="CZ144" s="191"/>
      <c r="DA144" s="153"/>
      <c r="DB144" s="153"/>
      <c r="DC144" s="153"/>
      <c r="DD144" s="149"/>
      <c r="DE144" s="92"/>
      <c r="DF144" s="149"/>
      <c r="DG144" s="92"/>
      <c r="DH144" s="92"/>
      <c r="DI144" s="149"/>
      <c r="DJ144" s="92"/>
      <c r="DK144" s="149"/>
      <c r="DL144" s="92"/>
      <c r="DM144" s="149"/>
      <c r="DN144" s="92"/>
      <c r="DO144" s="149"/>
      <c r="DP144" s="92"/>
      <c r="DQ144" s="92"/>
      <c r="DR144" s="149"/>
      <c r="DS144" s="92"/>
      <c r="DT144" s="149"/>
      <c r="DU144" s="92"/>
      <c r="DV144" s="149"/>
      <c r="DW144" s="92"/>
      <c r="DX144" s="149"/>
      <c r="DY144" s="92"/>
      <c r="DZ144" s="92"/>
      <c r="EA144" s="92"/>
      <c r="EB144" s="92"/>
      <c r="EC144" s="92"/>
      <c r="ED144" s="149"/>
      <c r="EE144" s="92"/>
      <c r="EF144" s="149"/>
      <c r="EG144" s="92"/>
      <c r="EH144" s="149"/>
      <c r="EI144" s="92"/>
      <c r="EJ144" s="149"/>
      <c r="EK144" s="92"/>
      <c r="EL144" s="92"/>
      <c r="EM144" s="149"/>
      <c r="EN144" s="92"/>
      <c r="EO144" s="149"/>
      <c r="EP144" s="92"/>
      <c r="EQ144" s="149"/>
      <c r="ER144" s="92"/>
      <c r="ES144" s="149"/>
      <c r="ET144" s="92"/>
      <c r="EU144" s="92"/>
      <c r="EV144" s="149"/>
      <c r="EW144" s="92"/>
      <c r="EX144" s="149"/>
      <c r="EY144" s="39"/>
      <c r="EZ144" s="39"/>
      <c r="FA144" s="39"/>
      <c r="FB144" s="144"/>
    </row>
    <row r="145" spans="1:158" ht="5.45" customHeight="1" x14ac:dyDescent="1.1499999999999999">
      <c r="A145" s="148"/>
      <c r="B145" s="39"/>
      <c r="C145" s="83"/>
      <c r="D145" s="180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8"/>
      <c r="AN145" s="178"/>
      <c r="AO145" s="178"/>
      <c r="AP145" s="178"/>
      <c r="AQ145" s="178"/>
      <c r="AR145" s="178"/>
      <c r="AS145" s="178"/>
      <c r="AT145" s="178"/>
      <c r="AU145" s="178"/>
      <c r="AV145" s="178"/>
      <c r="AW145" s="178"/>
      <c r="AX145" s="178"/>
      <c r="AY145" s="178"/>
      <c r="AZ145" s="178"/>
      <c r="BA145" s="178"/>
      <c r="BB145" s="178"/>
      <c r="BC145" s="178"/>
      <c r="BD145" s="178"/>
      <c r="BE145" s="179"/>
      <c r="BF145" s="84"/>
      <c r="BG145" s="41">
        <f>BU158</f>
        <v>56</v>
      </c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2">
        <f t="shared" si="5"/>
        <v>49.5</v>
      </c>
      <c r="BV145" s="43"/>
      <c r="BW145" s="44"/>
      <c r="BX145" s="45"/>
      <c r="BY145" s="45"/>
      <c r="BZ145" s="45"/>
      <c r="CA145" s="45"/>
      <c r="CB145" s="45"/>
      <c r="CC145" s="45"/>
      <c r="CD145" s="45"/>
      <c r="CE145" s="44"/>
      <c r="CF145" s="103"/>
      <c r="CG145" s="46">
        <f t="shared" ca="1" si="6"/>
        <v>45035</v>
      </c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39"/>
      <c r="DA145" s="39"/>
      <c r="DB145" s="39"/>
      <c r="DC145" s="39"/>
      <c r="DD145" s="92"/>
      <c r="DE145" s="92"/>
      <c r="DF145" s="92"/>
      <c r="DG145" s="92"/>
      <c r="DH145" s="92"/>
      <c r="DI145" s="92"/>
      <c r="DJ145" s="92"/>
      <c r="DK145" s="92"/>
      <c r="DL145" s="92"/>
      <c r="DM145" s="92"/>
      <c r="DN145" s="92"/>
      <c r="DO145" s="92"/>
      <c r="DP145" s="92"/>
      <c r="DQ145" s="92"/>
      <c r="DR145" s="92"/>
      <c r="DS145" s="92"/>
      <c r="DT145" s="92"/>
      <c r="DU145" s="92"/>
      <c r="DV145" s="92"/>
      <c r="DW145" s="92"/>
      <c r="DX145" s="92"/>
      <c r="DY145" s="92"/>
      <c r="DZ145" s="92"/>
      <c r="EA145" s="92"/>
      <c r="EB145" s="92"/>
      <c r="EC145" s="92"/>
      <c r="ED145" s="92"/>
      <c r="EE145" s="92"/>
      <c r="EF145" s="92"/>
      <c r="EG145" s="92"/>
      <c r="EH145" s="92"/>
      <c r="EI145" s="92"/>
      <c r="EJ145" s="92"/>
      <c r="EK145" s="92"/>
      <c r="EL145" s="92"/>
      <c r="EM145" s="92"/>
      <c r="EN145" s="92"/>
      <c r="EO145" s="92"/>
      <c r="EP145" s="92"/>
      <c r="EQ145" s="92"/>
      <c r="ER145" s="92"/>
      <c r="ES145" s="92"/>
      <c r="ET145" s="92"/>
      <c r="EU145" s="92"/>
      <c r="EV145" s="92"/>
      <c r="EW145" s="92"/>
      <c r="EX145" s="92"/>
      <c r="EY145" s="39"/>
      <c r="EZ145" s="39"/>
      <c r="FA145" s="39"/>
      <c r="FB145" s="144"/>
    </row>
    <row r="146" spans="1:158" ht="5.45" customHeight="1" x14ac:dyDescent="1.1499999999999999">
      <c r="A146" s="148"/>
      <c r="B146" s="39"/>
      <c r="C146" s="83"/>
      <c r="D146" s="180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  <c r="AM146" s="178"/>
      <c r="AN146" s="178"/>
      <c r="AO146" s="178"/>
      <c r="AP146" s="178"/>
      <c r="AQ146" s="178"/>
      <c r="AR146" s="178"/>
      <c r="AS146" s="178"/>
      <c r="AT146" s="178"/>
      <c r="AU146" s="178"/>
      <c r="AV146" s="178"/>
      <c r="AW146" s="178"/>
      <c r="AX146" s="178"/>
      <c r="AY146" s="178"/>
      <c r="AZ146" s="178"/>
      <c r="BA146" s="178"/>
      <c r="BB146" s="178"/>
      <c r="BC146" s="178"/>
      <c r="BD146" s="178"/>
      <c r="BE146" s="179"/>
      <c r="BF146" s="84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2">
        <f t="shared" si="5"/>
        <v>50</v>
      </c>
      <c r="BV146" s="48"/>
      <c r="BW146" s="49"/>
      <c r="BX146" s="50"/>
      <c r="BY146" s="50"/>
      <c r="BZ146" s="50"/>
      <c r="CA146" s="50"/>
      <c r="CB146" s="50"/>
      <c r="CC146" s="50"/>
      <c r="CD146" s="50"/>
      <c r="CE146" s="49"/>
      <c r="CF146" s="104"/>
      <c r="CG146" s="46">
        <f t="shared" ca="1" si="6"/>
        <v>45035.5</v>
      </c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39"/>
      <c r="DA146" s="39"/>
      <c r="DB146" s="39"/>
      <c r="DC146" s="39"/>
      <c r="DD146" s="92"/>
      <c r="DE146" s="92"/>
      <c r="DF146" s="92"/>
      <c r="DG146" s="92"/>
      <c r="DH146" s="92"/>
      <c r="DI146" s="92"/>
      <c r="DJ146" s="92"/>
      <c r="DK146" s="92"/>
      <c r="DL146" s="92"/>
      <c r="DM146" s="92"/>
      <c r="DN146" s="92"/>
      <c r="DO146" s="92"/>
      <c r="DP146" s="92"/>
      <c r="DQ146" s="92"/>
      <c r="DR146" s="92"/>
      <c r="DS146" s="92"/>
      <c r="DT146" s="92"/>
      <c r="DU146" s="92"/>
      <c r="DV146" s="92"/>
      <c r="DW146" s="92"/>
      <c r="DX146" s="92"/>
      <c r="DY146" s="92"/>
      <c r="DZ146" s="92"/>
      <c r="EA146" s="92"/>
      <c r="EB146" s="92"/>
      <c r="EC146" s="92"/>
      <c r="ED146" s="92"/>
      <c r="EE146" s="92"/>
      <c r="EF146" s="92"/>
      <c r="EG146" s="92"/>
      <c r="EH146" s="92"/>
      <c r="EI146" s="92"/>
      <c r="EJ146" s="92"/>
      <c r="EK146" s="92"/>
      <c r="EL146" s="92"/>
      <c r="EM146" s="92"/>
      <c r="EN146" s="92"/>
      <c r="EO146" s="92"/>
      <c r="EP146" s="92"/>
      <c r="EQ146" s="92"/>
      <c r="ER146" s="92"/>
      <c r="ES146" s="92"/>
      <c r="ET146" s="92"/>
      <c r="EU146" s="92"/>
      <c r="EV146" s="92"/>
      <c r="EW146" s="92"/>
      <c r="EX146" s="92"/>
      <c r="EY146" s="39"/>
      <c r="EZ146" s="39"/>
      <c r="FA146" s="39"/>
      <c r="FB146" s="144"/>
    </row>
    <row r="147" spans="1:158" ht="5.45" customHeight="1" x14ac:dyDescent="1.1499999999999999">
      <c r="A147" s="148"/>
      <c r="B147" s="39"/>
      <c r="C147" s="83"/>
      <c r="D147" s="180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178"/>
      <c r="AT147" s="178"/>
      <c r="AU147" s="178"/>
      <c r="AV147" s="178"/>
      <c r="AW147" s="178"/>
      <c r="AX147" s="178"/>
      <c r="AY147" s="178"/>
      <c r="AZ147" s="178"/>
      <c r="BA147" s="178"/>
      <c r="BB147" s="178"/>
      <c r="BC147" s="178"/>
      <c r="BD147" s="178"/>
      <c r="BE147" s="179"/>
      <c r="BF147" s="84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2">
        <f t="shared" si="5"/>
        <v>50.5</v>
      </c>
      <c r="BV147" s="43"/>
      <c r="BW147" s="44"/>
      <c r="BX147" s="45"/>
      <c r="BY147" s="45"/>
      <c r="BZ147" s="45"/>
      <c r="CA147" s="45"/>
      <c r="CB147" s="45"/>
      <c r="CC147" s="45"/>
      <c r="CD147" s="45"/>
      <c r="CE147" s="44"/>
      <c r="CF147" s="103"/>
      <c r="CG147" s="46">
        <f t="shared" ca="1" si="6"/>
        <v>45036</v>
      </c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39"/>
      <c r="DA147" s="39"/>
      <c r="DB147" s="39"/>
      <c r="DC147" s="39"/>
      <c r="DD147" s="149">
        <f>DF147+1</f>
        <v>260</v>
      </c>
      <c r="DE147" s="92"/>
      <c r="DF147" s="149">
        <f>DH147+1</f>
        <v>259</v>
      </c>
      <c r="DG147" s="92"/>
      <c r="DH147" s="149">
        <f>DJ147+1</f>
        <v>258</v>
      </c>
      <c r="DI147" s="92"/>
      <c r="DJ147" s="149">
        <f>DM147+1</f>
        <v>257</v>
      </c>
      <c r="DK147" s="92"/>
      <c r="DL147" s="92"/>
      <c r="DM147" s="149">
        <f>DO147+1</f>
        <v>256</v>
      </c>
      <c r="DN147" s="92"/>
      <c r="DO147" s="149">
        <f>DQ147+1</f>
        <v>255</v>
      </c>
      <c r="DP147" s="92"/>
      <c r="DQ147" s="149">
        <f>DS147+1</f>
        <v>254</v>
      </c>
      <c r="DR147" s="92"/>
      <c r="DS147" s="149">
        <f>DV147+1</f>
        <v>253</v>
      </c>
      <c r="DT147" s="92"/>
      <c r="DU147" s="92"/>
      <c r="DV147" s="149">
        <f>DX147+1</f>
        <v>252</v>
      </c>
      <c r="DW147" s="92"/>
      <c r="DX147" s="149">
        <f>EX107+10</f>
        <v>251</v>
      </c>
      <c r="DY147" s="92"/>
      <c r="DZ147" s="92"/>
      <c r="EA147" s="92"/>
      <c r="EB147" s="92"/>
      <c r="EC147" s="92"/>
      <c r="ED147" s="149">
        <f>EF147+1</f>
        <v>210</v>
      </c>
      <c r="EE147" s="92"/>
      <c r="EF147" s="149">
        <f>EI147+1</f>
        <v>209</v>
      </c>
      <c r="EG147" s="92"/>
      <c r="EH147" s="92"/>
      <c r="EI147" s="149">
        <f>EK147+1</f>
        <v>208</v>
      </c>
      <c r="EJ147" s="92"/>
      <c r="EK147" s="149">
        <f>EM147+1</f>
        <v>207</v>
      </c>
      <c r="EL147" s="92"/>
      <c r="EM147" s="149">
        <f>EO147+1</f>
        <v>206</v>
      </c>
      <c r="EN147" s="92"/>
      <c r="EO147" s="149">
        <f>ER147+1</f>
        <v>205</v>
      </c>
      <c r="EP147" s="92"/>
      <c r="EQ147" s="92"/>
      <c r="ER147" s="149">
        <f>ET147+1</f>
        <v>204</v>
      </c>
      <c r="ES147" s="92"/>
      <c r="ET147" s="149">
        <f>EV147+1</f>
        <v>203</v>
      </c>
      <c r="EU147" s="92"/>
      <c r="EV147" s="149">
        <f>EX147+1</f>
        <v>202</v>
      </c>
      <c r="EW147" s="92"/>
      <c r="EX147" s="149">
        <f>DX163+10</f>
        <v>201</v>
      </c>
      <c r="EY147" s="39"/>
      <c r="EZ147" s="39"/>
      <c r="FA147" s="39"/>
      <c r="FB147" s="144"/>
    </row>
    <row r="148" spans="1:158" ht="5.45" customHeight="1" x14ac:dyDescent="1.1499999999999999">
      <c r="A148" s="148"/>
      <c r="B148" s="39"/>
      <c r="C148" s="83"/>
      <c r="D148" s="180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  <c r="AW148" s="178"/>
      <c r="AX148" s="178"/>
      <c r="AY148" s="178"/>
      <c r="AZ148" s="178"/>
      <c r="BA148" s="178"/>
      <c r="BB148" s="178"/>
      <c r="BC148" s="178"/>
      <c r="BD148" s="178"/>
      <c r="BE148" s="179"/>
      <c r="BF148" s="84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2">
        <f t="shared" si="5"/>
        <v>51</v>
      </c>
      <c r="BV148" s="48"/>
      <c r="BW148" s="49"/>
      <c r="BX148" s="50"/>
      <c r="BY148" s="50"/>
      <c r="BZ148" s="50"/>
      <c r="CA148" s="50"/>
      <c r="CB148" s="50"/>
      <c r="CC148" s="50"/>
      <c r="CD148" s="50"/>
      <c r="CE148" s="49"/>
      <c r="CF148" s="104"/>
      <c r="CG148" s="46">
        <f t="shared" ca="1" si="6"/>
        <v>45036.5</v>
      </c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39"/>
      <c r="DA148" s="39"/>
      <c r="DB148" s="39"/>
      <c r="DC148" s="39"/>
      <c r="DD148" s="149"/>
      <c r="DE148" s="92"/>
      <c r="DF148" s="149"/>
      <c r="DG148" s="92"/>
      <c r="DH148" s="149"/>
      <c r="DI148" s="92"/>
      <c r="DJ148" s="149"/>
      <c r="DK148" s="92"/>
      <c r="DL148" s="92"/>
      <c r="DM148" s="149"/>
      <c r="DN148" s="92"/>
      <c r="DO148" s="149"/>
      <c r="DP148" s="92"/>
      <c r="DQ148" s="149"/>
      <c r="DR148" s="92"/>
      <c r="DS148" s="149"/>
      <c r="DT148" s="92"/>
      <c r="DU148" s="92"/>
      <c r="DV148" s="149"/>
      <c r="DW148" s="92"/>
      <c r="DX148" s="149"/>
      <c r="DY148" s="92"/>
      <c r="DZ148" s="92"/>
      <c r="EA148" s="92"/>
      <c r="EB148" s="92"/>
      <c r="EC148" s="92"/>
      <c r="ED148" s="149"/>
      <c r="EE148" s="92"/>
      <c r="EF148" s="149"/>
      <c r="EG148" s="92"/>
      <c r="EH148" s="92"/>
      <c r="EI148" s="149"/>
      <c r="EJ148" s="92"/>
      <c r="EK148" s="149"/>
      <c r="EL148" s="92"/>
      <c r="EM148" s="149"/>
      <c r="EN148" s="92"/>
      <c r="EO148" s="149"/>
      <c r="EP148" s="92"/>
      <c r="EQ148" s="92"/>
      <c r="ER148" s="149"/>
      <c r="ES148" s="92"/>
      <c r="ET148" s="149"/>
      <c r="EU148" s="92"/>
      <c r="EV148" s="149"/>
      <c r="EW148" s="92"/>
      <c r="EX148" s="149"/>
      <c r="EY148" s="39"/>
      <c r="EZ148" s="39"/>
      <c r="FA148" s="39"/>
      <c r="FB148" s="144"/>
    </row>
    <row r="149" spans="1:158" ht="5.45" customHeight="1" x14ac:dyDescent="1.1499999999999999">
      <c r="A149" s="148"/>
      <c r="B149" s="39"/>
      <c r="C149" s="83"/>
      <c r="D149" s="180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/>
      <c r="AL149" s="178"/>
      <c r="AM149" s="178"/>
      <c r="AN149" s="178"/>
      <c r="AO149" s="178"/>
      <c r="AP149" s="178"/>
      <c r="AQ149" s="178"/>
      <c r="AR149" s="178"/>
      <c r="AS149" s="178"/>
      <c r="AT149" s="178"/>
      <c r="AU149" s="178"/>
      <c r="AV149" s="178"/>
      <c r="AW149" s="178"/>
      <c r="AX149" s="178"/>
      <c r="AY149" s="178"/>
      <c r="AZ149" s="178"/>
      <c r="BA149" s="178"/>
      <c r="BB149" s="178"/>
      <c r="BC149" s="178"/>
      <c r="BD149" s="178"/>
      <c r="BE149" s="179"/>
      <c r="BF149" s="84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2">
        <f t="shared" si="5"/>
        <v>51.5</v>
      </c>
      <c r="BV149" s="43"/>
      <c r="BW149" s="44"/>
      <c r="BX149" s="45"/>
      <c r="BY149" s="45"/>
      <c r="BZ149" s="45"/>
      <c r="CA149" s="45"/>
      <c r="CB149" s="45"/>
      <c r="CC149" s="45"/>
      <c r="CD149" s="45"/>
      <c r="CE149" s="44"/>
      <c r="CF149" s="103"/>
      <c r="CG149" s="46">
        <f t="shared" ca="1" si="6"/>
        <v>45037</v>
      </c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39"/>
      <c r="DA149" s="39"/>
      <c r="DB149" s="39"/>
      <c r="DC149" s="39"/>
      <c r="DD149" s="149"/>
      <c r="DE149" s="92"/>
      <c r="DF149" s="149"/>
      <c r="DG149" s="92"/>
      <c r="DH149" s="149"/>
      <c r="DI149" s="92"/>
      <c r="DJ149" s="149"/>
      <c r="DK149" s="92"/>
      <c r="DL149" s="92"/>
      <c r="DM149" s="149"/>
      <c r="DN149" s="92"/>
      <c r="DO149" s="149"/>
      <c r="DP149" s="92"/>
      <c r="DQ149" s="149"/>
      <c r="DR149" s="92"/>
      <c r="DS149" s="149"/>
      <c r="DT149" s="92"/>
      <c r="DU149" s="92"/>
      <c r="DV149" s="149"/>
      <c r="DW149" s="92"/>
      <c r="DX149" s="149"/>
      <c r="DY149" s="92"/>
      <c r="DZ149" s="92"/>
      <c r="EA149" s="92"/>
      <c r="EB149" s="92"/>
      <c r="EC149" s="92"/>
      <c r="ED149" s="149"/>
      <c r="EE149" s="92"/>
      <c r="EF149" s="149"/>
      <c r="EG149" s="92"/>
      <c r="EH149" s="92"/>
      <c r="EI149" s="149"/>
      <c r="EJ149" s="92"/>
      <c r="EK149" s="149"/>
      <c r="EL149" s="92"/>
      <c r="EM149" s="149"/>
      <c r="EN149" s="92"/>
      <c r="EO149" s="149"/>
      <c r="EP149" s="92"/>
      <c r="EQ149" s="92"/>
      <c r="ER149" s="149"/>
      <c r="ES149" s="92"/>
      <c r="ET149" s="149"/>
      <c r="EU149" s="92"/>
      <c r="EV149" s="149"/>
      <c r="EW149" s="92"/>
      <c r="EX149" s="149"/>
      <c r="EY149" s="39"/>
      <c r="EZ149" s="39"/>
      <c r="FA149" s="39"/>
      <c r="FB149" s="144"/>
    </row>
    <row r="150" spans="1:158" ht="5.45" customHeight="1" x14ac:dyDescent="1.1499999999999999">
      <c r="A150" s="148"/>
      <c r="B150" s="39"/>
      <c r="C150" s="83"/>
      <c r="D150" s="180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  <c r="AM150" s="178"/>
      <c r="AN150" s="178"/>
      <c r="AO150" s="178"/>
      <c r="AP150" s="178"/>
      <c r="AQ150" s="178"/>
      <c r="AR150" s="178"/>
      <c r="AS150" s="178"/>
      <c r="AT150" s="178"/>
      <c r="AU150" s="178"/>
      <c r="AV150" s="178"/>
      <c r="AW150" s="178"/>
      <c r="AX150" s="178"/>
      <c r="AY150" s="178"/>
      <c r="AZ150" s="178"/>
      <c r="BA150" s="178"/>
      <c r="BB150" s="178"/>
      <c r="BC150" s="178"/>
      <c r="BD150" s="178"/>
      <c r="BE150" s="179"/>
      <c r="BF150" s="84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2">
        <f t="shared" si="5"/>
        <v>52</v>
      </c>
      <c r="BV150" s="48"/>
      <c r="BW150" s="49"/>
      <c r="BX150" s="50"/>
      <c r="BY150" s="50"/>
      <c r="BZ150" s="50"/>
      <c r="CA150" s="50"/>
      <c r="CB150" s="50"/>
      <c r="CC150" s="50"/>
      <c r="CD150" s="50"/>
      <c r="CE150" s="49"/>
      <c r="CF150" s="104"/>
      <c r="CG150" s="46">
        <f t="shared" ca="1" si="6"/>
        <v>45037.5</v>
      </c>
      <c r="CH150" s="51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39"/>
      <c r="DB150" s="39"/>
      <c r="DC150" s="39"/>
      <c r="DD150" s="149"/>
      <c r="DE150" s="92"/>
      <c r="DF150" s="149"/>
      <c r="DG150" s="92"/>
      <c r="DH150" s="149"/>
      <c r="DI150" s="92"/>
      <c r="DJ150" s="149"/>
      <c r="DK150" s="92"/>
      <c r="DL150" s="92"/>
      <c r="DM150" s="149"/>
      <c r="DN150" s="92"/>
      <c r="DO150" s="149"/>
      <c r="DP150" s="92"/>
      <c r="DQ150" s="149"/>
      <c r="DR150" s="92"/>
      <c r="DS150" s="149"/>
      <c r="DT150" s="92"/>
      <c r="DU150" s="92"/>
      <c r="DV150" s="149"/>
      <c r="DW150" s="92"/>
      <c r="DX150" s="149"/>
      <c r="DY150" s="92"/>
      <c r="DZ150" s="92"/>
      <c r="EA150" s="92"/>
      <c r="EB150" s="92"/>
      <c r="EC150" s="92"/>
      <c r="ED150" s="149"/>
      <c r="EE150" s="92"/>
      <c r="EF150" s="149"/>
      <c r="EG150" s="92"/>
      <c r="EH150" s="92"/>
      <c r="EI150" s="149"/>
      <c r="EJ150" s="92"/>
      <c r="EK150" s="149"/>
      <c r="EL150" s="92"/>
      <c r="EM150" s="149"/>
      <c r="EN150" s="92"/>
      <c r="EO150" s="149"/>
      <c r="EP150" s="92"/>
      <c r="EQ150" s="92"/>
      <c r="ER150" s="149"/>
      <c r="ES150" s="92"/>
      <c r="ET150" s="149"/>
      <c r="EU150" s="92"/>
      <c r="EV150" s="149"/>
      <c r="EW150" s="92"/>
      <c r="EX150" s="149"/>
      <c r="EY150" s="39"/>
      <c r="EZ150" s="39"/>
      <c r="FA150" s="39"/>
      <c r="FB150" s="144"/>
    </row>
    <row r="151" spans="1:158" ht="5.45" customHeight="1" x14ac:dyDescent="1.1499999999999999">
      <c r="A151" s="148"/>
      <c r="B151" s="39"/>
      <c r="C151" s="83"/>
      <c r="D151" s="180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9"/>
      <c r="BF151" s="84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2">
        <f t="shared" si="5"/>
        <v>52.5</v>
      </c>
      <c r="BV151" s="43"/>
      <c r="BW151" s="44"/>
      <c r="BX151" s="45"/>
      <c r="BY151" s="45"/>
      <c r="BZ151" s="45"/>
      <c r="CA151" s="45"/>
      <c r="CB151" s="45"/>
      <c r="CC151" s="45"/>
      <c r="CD151" s="45"/>
      <c r="CE151" s="44"/>
      <c r="CF151" s="103"/>
      <c r="CG151" s="46">
        <f t="shared" ca="1" si="6"/>
        <v>45038</v>
      </c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39"/>
      <c r="DB151" s="39"/>
      <c r="DC151" s="39"/>
      <c r="DD151" s="149"/>
      <c r="DE151" s="92"/>
      <c r="DF151" s="149"/>
      <c r="DG151" s="92"/>
      <c r="DH151" s="149"/>
      <c r="DI151" s="92"/>
      <c r="DJ151" s="149"/>
      <c r="DK151" s="92"/>
      <c r="DL151" s="92"/>
      <c r="DM151" s="149"/>
      <c r="DN151" s="92"/>
      <c r="DO151" s="149"/>
      <c r="DP151" s="92"/>
      <c r="DQ151" s="149"/>
      <c r="DR151" s="92"/>
      <c r="DS151" s="149"/>
      <c r="DT151" s="92"/>
      <c r="DU151" s="92"/>
      <c r="DV151" s="149"/>
      <c r="DW151" s="92"/>
      <c r="DX151" s="149"/>
      <c r="DY151" s="92"/>
      <c r="DZ151" s="92"/>
      <c r="EA151" s="92"/>
      <c r="EB151" s="92"/>
      <c r="EC151" s="92"/>
      <c r="ED151" s="149"/>
      <c r="EE151" s="92"/>
      <c r="EF151" s="149"/>
      <c r="EG151" s="92"/>
      <c r="EH151" s="92"/>
      <c r="EI151" s="149"/>
      <c r="EJ151" s="92"/>
      <c r="EK151" s="149"/>
      <c r="EL151" s="92"/>
      <c r="EM151" s="149"/>
      <c r="EN151" s="92"/>
      <c r="EO151" s="149"/>
      <c r="EP151" s="92"/>
      <c r="EQ151" s="92"/>
      <c r="ER151" s="149"/>
      <c r="ES151" s="92"/>
      <c r="ET151" s="149"/>
      <c r="EU151" s="92"/>
      <c r="EV151" s="149"/>
      <c r="EW151" s="92"/>
      <c r="EX151" s="149"/>
      <c r="EY151" s="39"/>
      <c r="EZ151" s="39"/>
      <c r="FA151" s="39"/>
      <c r="FB151" s="144"/>
    </row>
    <row r="152" spans="1:158" ht="5.45" customHeight="1" x14ac:dyDescent="1.1499999999999999">
      <c r="A152" s="148"/>
      <c r="B152" s="39"/>
      <c r="C152" s="83"/>
      <c r="D152" s="180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  <c r="AC152" s="178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8"/>
      <c r="AR152" s="178"/>
      <c r="AS152" s="178"/>
      <c r="AT152" s="178"/>
      <c r="AU152" s="178"/>
      <c r="AV152" s="178"/>
      <c r="AW152" s="178"/>
      <c r="AX152" s="178"/>
      <c r="AY152" s="178"/>
      <c r="AZ152" s="178"/>
      <c r="BA152" s="178"/>
      <c r="BB152" s="178"/>
      <c r="BC152" s="178"/>
      <c r="BD152" s="178"/>
      <c r="BE152" s="179"/>
      <c r="BF152" s="84"/>
      <c r="BG152" s="158">
        <f>BU158</f>
        <v>56</v>
      </c>
      <c r="BH152" s="158"/>
      <c r="BI152" s="158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42">
        <f t="shared" si="5"/>
        <v>53</v>
      </c>
      <c r="BV152" s="48"/>
      <c r="BW152" s="49"/>
      <c r="BX152" s="50"/>
      <c r="BY152" s="50"/>
      <c r="BZ152" s="50"/>
      <c r="CA152" s="50"/>
      <c r="CB152" s="50"/>
      <c r="CC152" s="50"/>
      <c r="CD152" s="50"/>
      <c r="CE152" s="49"/>
      <c r="CF152" s="104"/>
      <c r="CG152" s="46">
        <f t="shared" ca="1" si="6"/>
        <v>45038.5</v>
      </c>
      <c r="CH152" s="190">
        <f>BG152*24</f>
        <v>1344</v>
      </c>
      <c r="CI152" s="191"/>
      <c r="CJ152" s="191"/>
      <c r="CK152" s="191"/>
      <c r="CL152" s="191"/>
      <c r="CM152" s="191"/>
      <c r="CN152" s="191"/>
      <c r="CO152" s="191"/>
      <c r="CP152" s="191"/>
      <c r="CQ152" s="191"/>
      <c r="CR152" s="191"/>
      <c r="CS152" s="191"/>
      <c r="CT152" s="191"/>
      <c r="CU152" s="191"/>
      <c r="CV152" s="191"/>
      <c r="CW152" s="191"/>
      <c r="CX152" s="191"/>
      <c r="CY152" s="191"/>
      <c r="CZ152" s="191"/>
      <c r="DA152" s="153"/>
      <c r="DB152" s="153"/>
      <c r="DC152" s="153"/>
      <c r="DD152" s="149"/>
      <c r="DE152" s="92"/>
      <c r="DF152" s="149"/>
      <c r="DG152" s="92"/>
      <c r="DH152" s="149"/>
      <c r="DI152" s="92"/>
      <c r="DJ152" s="149"/>
      <c r="DK152" s="92"/>
      <c r="DL152" s="92"/>
      <c r="DM152" s="149"/>
      <c r="DN152" s="92"/>
      <c r="DO152" s="149"/>
      <c r="DP152" s="92"/>
      <c r="DQ152" s="149"/>
      <c r="DR152" s="92"/>
      <c r="DS152" s="149"/>
      <c r="DT152" s="92"/>
      <c r="DU152" s="92"/>
      <c r="DV152" s="149"/>
      <c r="DW152" s="92"/>
      <c r="DX152" s="149"/>
      <c r="DY152" s="92"/>
      <c r="DZ152" s="92"/>
      <c r="EA152" s="92"/>
      <c r="EB152" s="92"/>
      <c r="EC152" s="92"/>
      <c r="ED152" s="149"/>
      <c r="EE152" s="92"/>
      <c r="EF152" s="149"/>
      <c r="EG152" s="92"/>
      <c r="EH152" s="92"/>
      <c r="EI152" s="149"/>
      <c r="EJ152" s="92"/>
      <c r="EK152" s="149"/>
      <c r="EL152" s="92"/>
      <c r="EM152" s="149"/>
      <c r="EN152" s="92"/>
      <c r="EO152" s="149"/>
      <c r="EP152" s="92"/>
      <c r="EQ152" s="92"/>
      <c r="ER152" s="149"/>
      <c r="ES152" s="92"/>
      <c r="ET152" s="149"/>
      <c r="EU152" s="92"/>
      <c r="EV152" s="149"/>
      <c r="EW152" s="92"/>
      <c r="EX152" s="149"/>
      <c r="EY152" s="39"/>
      <c r="EZ152" s="39"/>
      <c r="FA152" s="39"/>
      <c r="FB152" s="144"/>
    </row>
    <row r="153" spans="1:158" ht="5.45" customHeight="1" x14ac:dyDescent="1.1499999999999999">
      <c r="A153" s="148"/>
      <c r="B153" s="39"/>
      <c r="C153" s="83"/>
      <c r="D153" s="180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/>
      <c r="AP153" s="178"/>
      <c r="AQ153" s="178"/>
      <c r="AR153" s="178"/>
      <c r="AS153" s="178"/>
      <c r="AT153" s="178"/>
      <c r="AU153" s="178"/>
      <c r="AV153" s="178"/>
      <c r="AW153" s="178"/>
      <c r="AX153" s="178"/>
      <c r="AY153" s="178"/>
      <c r="AZ153" s="178"/>
      <c r="BA153" s="178"/>
      <c r="BB153" s="178"/>
      <c r="BC153" s="178"/>
      <c r="BD153" s="178"/>
      <c r="BE153" s="179"/>
      <c r="BF153" s="84"/>
      <c r="BG153" s="158"/>
      <c r="BH153" s="158"/>
      <c r="BI153" s="158"/>
      <c r="BJ153" s="158"/>
      <c r="BK153" s="158"/>
      <c r="BL153" s="158"/>
      <c r="BM153" s="158"/>
      <c r="BN153" s="158"/>
      <c r="BO153" s="158"/>
      <c r="BP153" s="158"/>
      <c r="BQ153" s="158"/>
      <c r="BR153" s="158"/>
      <c r="BS153" s="158"/>
      <c r="BT153" s="158"/>
      <c r="BU153" s="42">
        <f t="shared" si="5"/>
        <v>53.5</v>
      </c>
      <c r="BV153" s="43"/>
      <c r="BW153" s="44"/>
      <c r="BX153" s="45"/>
      <c r="BY153" s="45"/>
      <c r="BZ153" s="45"/>
      <c r="CA153" s="45"/>
      <c r="CB153" s="45"/>
      <c r="CC153" s="45"/>
      <c r="CD153" s="45"/>
      <c r="CE153" s="44"/>
      <c r="CF153" s="103"/>
      <c r="CG153" s="46">
        <f t="shared" ca="1" si="6"/>
        <v>45039</v>
      </c>
      <c r="CH153" s="191"/>
      <c r="CI153" s="191"/>
      <c r="CJ153" s="191"/>
      <c r="CK153" s="191"/>
      <c r="CL153" s="191"/>
      <c r="CM153" s="191"/>
      <c r="CN153" s="191"/>
      <c r="CO153" s="191"/>
      <c r="CP153" s="191"/>
      <c r="CQ153" s="191"/>
      <c r="CR153" s="191"/>
      <c r="CS153" s="191"/>
      <c r="CT153" s="191"/>
      <c r="CU153" s="191"/>
      <c r="CV153" s="191"/>
      <c r="CW153" s="191"/>
      <c r="CX153" s="191"/>
      <c r="CY153" s="191"/>
      <c r="CZ153" s="191"/>
      <c r="DA153" s="153"/>
      <c r="DB153" s="153"/>
      <c r="DC153" s="153"/>
      <c r="DD153" s="149"/>
      <c r="DE153" s="92"/>
      <c r="DF153" s="149"/>
      <c r="DG153" s="92"/>
      <c r="DH153" s="149"/>
      <c r="DI153" s="92"/>
      <c r="DJ153" s="149"/>
      <c r="DK153" s="92"/>
      <c r="DL153" s="92"/>
      <c r="DM153" s="149"/>
      <c r="DN153" s="92"/>
      <c r="DO153" s="149"/>
      <c r="DP153" s="92"/>
      <c r="DQ153" s="149"/>
      <c r="DR153" s="92"/>
      <c r="DS153" s="149"/>
      <c r="DT153" s="92"/>
      <c r="DU153" s="92"/>
      <c r="DV153" s="149"/>
      <c r="DW153" s="92"/>
      <c r="DX153" s="149"/>
      <c r="DY153" s="92"/>
      <c r="DZ153" s="92"/>
      <c r="EA153" s="92"/>
      <c r="EB153" s="92"/>
      <c r="EC153" s="92"/>
      <c r="ED153" s="149"/>
      <c r="EE153" s="92"/>
      <c r="EF153" s="149"/>
      <c r="EG153" s="92"/>
      <c r="EH153" s="92"/>
      <c r="EI153" s="149"/>
      <c r="EJ153" s="92"/>
      <c r="EK153" s="149"/>
      <c r="EL153" s="92"/>
      <c r="EM153" s="149"/>
      <c r="EN153" s="92"/>
      <c r="EO153" s="149"/>
      <c r="EP153" s="92"/>
      <c r="EQ153" s="92"/>
      <c r="ER153" s="149"/>
      <c r="ES153" s="92"/>
      <c r="ET153" s="149"/>
      <c r="EU153" s="92"/>
      <c r="EV153" s="149"/>
      <c r="EW153" s="92"/>
      <c r="EX153" s="149"/>
      <c r="EY153" s="39"/>
      <c r="EZ153" s="39"/>
      <c r="FA153" s="39"/>
      <c r="FB153" s="144"/>
    </row>
    <row r="154" spans="1:158" ht="5.45" customHeight="1" x14ac:dyDescent="1.1499999999999999">
      <c r="A154" s="148"/>
      <c r="B154" s="39"/>
      <c r="C154" s="83"/>
      <c r="D154" s="180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  <c r="AR154" s="178"/>
      <c r="AS154" s="178"/>
      <c r="AT154" s="178"/>
      <c r="AU154" s="178"/>
      <c r="AV154" s="178"/>
      <c r="AW154" s="178"/>
      <c r="AX154" s="178"/>
      <c r="AY154" s="178"/>
      <c r="AZ154" s="178"/>
      <c r="BA154" s="178"/>
      <c r="BB154" s="178"/>
      <c r="BC154" s="178"/>
      <c r="BD154" s="178"/>
      <c r="BE154" s="179"/>
      <c r="BF154" s="84"/>
      <c r="BG154" s="158"/>
      <c r="BH154" s="158"/>
      <c r="BI154" s="158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42">
        <f t="shared" si="5"/>
        <v>54</v>
      </c>
      <c r="BV154" s="48"/>
      <c r="BW154" s="49"/>
      <c r="BX154" s="50"/>
      <c r="BY154" s="50"/>
      <c r="BZ154" s="50"/>
      <c r="CA154" s="50"/>
      <c r="CB154" s="50"/>
      <c r="CC154" s="50"/>
      <c r="CD154" s="50"/>
      <c r="CE154" s="49"/>
      <c r="CF154" s="104"/>
      <c r="CG154" s="46">
        <f t="shared" ca="1" si="6"/>
        <v>45039.5</v>
      </c>
      <c r="CH154" s="191"/>
      <c r="CI154" s="191"/>
      <c r="CJ154" s="191"/>
      <c r="CK154" s="191"/>
      <c r="CL154" s="191"/>
      <c r="CM154" s="191"/>
      <c r="CN154" s="191"/>
      <c r="CO154" s="191"/>
      <c r="CP154" s="191"/>
      <c r="CQ154" s="191"/>
      <c r="CR154" s="191"/>
      <c r="CS154" s="191"/>
      <c r="CT154" s="191"/>
      <c r="CU154" s="191"/>
      <c r="CV154" s="191"/>
      <c r="CW154" s="191"/>
      <c r="CX154" s="191"/>
      <c r="CY154" s="191"/>
      <c r="CZ154" s="191"/>
      <c r="DA154" s="153"/>
      <c r="DB154" s="153"/>
      <c r="DC154" s="153"/>
      <c r="DD154" s="149"/>
      <c r="DE154" s="92"/>
      <c r="DF154" s="149"/>
      <c r="DG154" s="92"/>
      <c r="DH154" s="149"/>
      <c r="DI154" s="92"/>
      <c r="DJ154" s="149"/>
      <c r="DK154" s="92"/>
      <c r="DL154" s="92"/>
      <c r="DM154" s="149"/>
      <c r="DN154" s="92"/>
      <c r="DO154" s="149"/>
      <c r="DP154" s="92"/>
      <c r="DQ154" s="149"/>
      <c r="DR154" s="92"/>
      <c r="DS154" s="149"/>
      <c r="DT154" s="92"/>
      <c r="DU154" s="92"/>
      <c r="DV154" s="149"/>
      <c r="DW154" s="92"/>
      <c r="DX154" s="149"/>
      <c r="DY154" s="92"/>
      <c r="DZ154" s="92"/>
      <c r="EA154" s="92"/>
      <c r="EB154" s="92"/>
      <c r="EC154" s="92"/>
      <c r="ED154" s="149"/>
      <c r="EE154" s="92"/>
      <c r="EF154" s="149"/>
      <c r="EG154" s="92"/>
      <c r="EH154" s="92"/>
      <c r="EI154" s="149"/>
      <c r="EJ154" s="92"/>
      <c r="EK154" s="149"/>
      <c r="EL154" s="92"/>
      <c r="EM154" s="149"/>
      <c r="EN154" s="92"/>
      <c r="EO154" s="149"/>
      <c r="EP154" s="92"/>
      <c r="EQ154" s="92"/>
      <c r="ER154" s="149"/>
      <c r="ES154" s="92"/>
      <c r="ET154" s="149"/>
      <c r="EU154" s="92"/>
      <c r="EV154" s="149"/>
      <c r="EW154" s="92"/>
      <c r="EX154" s="149"/>
      <c r="EY154" s="39"/>
      <c r="EZ154" s="39"/>
      <c r="FA154" s="39"/>
      <c r="FB154" s="144"/>
    </row>
    <row r="155" spans="1:158" ht="5.45" customHeight="1" thickBot="1" x14ac:dyDescent="1.2">
      <c r="A155" s="148"/>
      <c r="B155" s="39"/>
      <c r="C155" s="83"/>
      <c r="D155" s="181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82"/>
      <c r="AR155" s="182"/>
      <c r="AS155" s="182"/>
      <c r="AT155" s="182"/>
      <c r="AU155" s="182"/>
      <c r="AV155" s="182"/>
      <c r="AW155" s="182"/>
      <c r="AX155" s="182"/>
      <c r="AY155" s="182"/>
      <c r="AZ155" s="182"/>
      <c r="BA155" s="182"/>
      <c r="BB155" s="182"/>
      <c r="BC155" s="182"/>
      <c r="BD155" s="182"/>
      <c r="BE155" s="183"/>
      <c r="BF155" s="84"/>
      <c r="BG155" s="158"/>
      <c r="BH155" s="158"/>
      <c r="BI155" s="158"/>
      <c r="BJ155" s="158"/>
      <c r="BK155" s="158"/>
      <c r="BL155" s="158"/>
      <c r="BM155" s="158"/>
      <c r="BN155" s="158"/>
      <c r="BO155" s="158"/>
      <c r="BP155" s="158"/>
      <c r="BQ155" s="158"/>
      <c r="BR155" s="158"/>
      <c r="BS155" s="158"/>
      <c r="BT155" s="158"/>
      <c r="BU155" s="42">
        <f t="shared" si="5"/>
        <v>54.5</v>
      </c>
      <c r="BV155" s="43"/>
      <c r="BW155" s="44"/>
      <c r="BX155" s="45"/>
      <c r="BY155" s="45"/>
      <c r="BZ155" s="45"/>
      <c r="CA155" s="45"/>
      <c r="CB155" s="45"/>
      <c r="CC155" s="45"/>
      <c r="CD155" s="45"/>
      <c r="CE155" s="44"/>
      <c r="CF155" s="103"/>
      <c r="CG155" s="46">
        <f t="shared" ca="1" si="6"/>
        <v>45040</v>
      </c>
      <c r="CH155" s="191"/>
      <c r="CI155" s="191"/>
      <c r="CJ155" s="191"/>
      <c r="CK155" s="191"/>
      <c r="CL155" s="191"/>
      <c r="CM155" s="191"/>
      <c r="CN155" s="191"/>
      <c r="CO155" s="191"/>
      <c r="CP155" s="191"/>
      <c r="CQ155" s="191"/>
      <c r="CR155" s="191"/>
      <c r="CS155" s="191"/>
      <c r="CT155" s="191"/>
      <c r="CU155" s="191"/>
      <c r="CV155" s="191"/>
      <c r="CW155" s="191"/>
      <c r="CX155" s="191"/>
      <c r="CY155" s="191"/>
      <c r="CZ155" s="191"/>
      <c r="DA155" s="153"/>
      <c r="DB155" s="153"/>
      <c r="DC155" s="153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  <c r="DX155" s="39"/>
      <c r="DY155" s="39"/>
      <c r="DZ155" s="39"/>
      <c r="EA155" s="39"/>
      <c r="EB155" s="39"/>
      <c r="EC155" s="39"/>
      <c r="ED155" s="39"/>
      <c r="EE155" s="39"/>
      <c r="EF155" s="39"/>
      <c r="EG155" s="39"/>
      <c r="EH155" s="39"/>
      <c r="EI155" s="39"/>
      <c r="EJ155" s="39"/>
      <c r="EK155" s="39"/>
      <c r="EL155" s="39"/>
      <c r="EM155" s="39"/>
      <c r="EN155" s="39"/>
      <c r="EO155" s="39"/>
      <c r="EP155" s="39"/>
      <c r="EQ155" s="39"/>
      <c r="ER155" s="39"/>
      <c r="ES155" s="39"/>
      <c r="ET155" s="39"/>
      <c r="EU155" s="39"/>
      <c r="EV155" s="39"/>
      <c r="EW155" s="39"/>
      <c r="EX155" s="39"/>
      <c r="EY155" s="39"/>
      <c r="EZ155" s="39"/>
      <c r="FA155" s="39"/>
      <c r="FB155" s="144"/>
    </row>
    <row r="156" spans="1:158" ht="5.45" customHeight="1" thickBot="1" x14ac:dyDescent="1.2">
      <c r="A156" s="148"/>
      <c r="B156" s="39"/>
      <c r="C156" s="85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7"/>
      <c r="BC156" s="87"/>
      <c r="BD156" s="87"/>
      <c r="BE156" s="87"/>
      <c r="BF156" s="88"/>
      <c r="BG156" s="158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42">
        <f t="shared" si="5"/>
        <v>55</v>
      </c>
      <c r="BV156" s="48"/>
      <c r="BW156" s="49"/>
      <c r="BX156" s="50"/>
      <c r="BY156" s="50"/>
      <c r="BZ156" s="50"/>
      <c r="CA156" s="50"/>
      <c r="CB156" s="50"/>
      <c r="CC156" s="50"/>
      <c r="CD156" s="50"/>
      <c r="CE156" s="49"/>
      <c r="CF156" s="104"/>
      <c r="CG156" s="46">
        <f t="shared" ca="1" si="6"/>
        <v>45040.5</v>
      </c>
      <c r="CH156" s="191"/>
      <c r="CI156" s="191"/>
      <c r="CJ156" s="191"/>
      <c r="CK156" s="191"/>
      <c r="CL156" s="191"/>
      <c r="CM156" s="191"/>
      <c r="CN156" s="191"/>
      <c r="CO156" s="191"/>
      <c r="CP156" s="191"/>
      <c r="CQ156" s="191"/>
      <c r="CR156" s="191"/>
      <c r="CS156" s="191"/>
      <c r="CT156" s="191"/>
      <c r="CU156" s="191"/>
      <c r="CV156" s="191"/>
      <c r="CW156" s="191"/>
      <c r="CX156" s="191"/>
      <c r="CY156" s="191"/>
      <c r="CZ156" s="191"/>
      <c r="DA156" s="153"/>
      <c r="DB156" s="153"/>
      <c r="DC156" s="153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/>
      <c r="EM156" s="39"/>
      <c r="EN156" s="39"/>
      <c r="EO156" s="39"/>
      <c r="EP156" s="39"/>
      <c r="EQ156" s="39"/>
      <c r="ER156" s="39"/>
      <c r="ES156" s="39"/>
      <c r="ET156" s="39"/>
      <c r="EU156" s="39"/>
      <c r="EV156" s="39"/>
      <c r="EW156" s="39"/>
      <c r="EX156" s="39"/>
      <c r="EY156" s="39"/>
      <c r="EZ156" s="39"/>
      <c r="FA156" s="39"/>
      <c r="FB156" s="144"/>
    </row>
    <row r="157" spans="1:158" ht="5.45" customHeight="1" thickTop="1" x14ac:dyDescent="1.1499999999999999">
      <c r="A157" s="148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40"/>
      <c r="BC157" s="40"/>
      <c r="BD157" s="40"/>
      <c r="BE157" s="40"/>
      <c r="BF157" s="40"/>
      <c r="BG157" s="158"/>
      <c r="BH157" s="158"/>
      <c r="BI157" s="158"/>
      <c r="BJ157" s="158"/>
      <c r="BK157" s="158"/>
      <c r="BL157" s="158"/>
      <c r="BM157" s="158"/>
      <c r="BN157" s="158"/>
      <c r="BO157" s="158"/>
      <c r="BP157" s="158"/>
      <c r="BQ157" s="158"/>
      <c r="BR157" s="158"/>
      <c r="BS157" s="158"/>
      <c r="BT157" s="158"/>
      <c r="BU157" s="42">
        <f t="shared" si="5"/>
        <v>55.5</v>
      </c>
      <c r="BV157" s="43"/>
      <c r="BW157" s="44"/>
      <c r="BX157" s="45"/>
      <c r="BY157" s="45"/>
      <c r="BZ157" s="45"/>
      <c r="CA157" s="45"/>
      <c r="CB157" s="45"/>
      <c r="CC157" s="45"/>
      <c r="CD157" s="45"/>
      <c r="CE157" s="44"/>
      <c r="CF157" s="103"/>
      <c r="CG157" s="46">
        <f t="shared" ca="1" si="6"/>
        <v>45041</v>
      </c>
      <c r="CH157" s="191"/>
      <c r="CI157" s="191"/>
      <c r="CJ157" s="191"/>
      <c r="CK157" s="191"/>
      <c r="CL157" s="191"/>
      <c r="CM157" s="191"/>
      <c r="CN157" s="191"/>
      <c r="CO157" s="191"/>
      <c r="CP157" s="191"/>
      <c r="CQ157" s="191"/>
      <c r="CR157" s="191"/>
      <c r="CS157" s="191"/>
      <c r="CT157" s="191"/>
      <c r="CU157" s="191"/>
      <c r="CV157" s="191"/>
      <c r="CW157" s="191"/>
      <c r="CX157" s="191"/>
      <c r="CY157" s="191"/>
      <c r="CZ157" s="191"/>
      <c r="DA157" s="153"/>
      <c r="DB157" s="153"/>
      <c r="DC157" s="153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144"/>
    </row>
    <row r="158" spans="1:158" ht="5.45" customHeight="1" x14ac:dyDescent="1.1499999999999999">
      <c r="A158" s="148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40"/>
      <c r="BC158" s="40"/>
      <c r="BD158" s="40"/>
      <c r="BE158" s="40"/>
      <c r="BF158" s="40"/>
      <c r="BG158" s="158"/>
      <c r="BH158" s="158"/>
      <c r="BI158" s="158"/>
      <c r="BJ158" s="158"/>
      <c r="BK158" s="158"/>
      <c r="BL158" s="158"/>
      <c r="BM158" s="158"/>
      <c r="BN158" s="158"/>
      <c r="BO158" s="158"/>
      <c r="BP158" s="158"/>
      <c r="BQ158" s="158"/>
      <c r="BR158" s="158"/>
      <c r="BS158" s="158"/>
      <c r="BT158" s="158"/>
      <c r="BU158" s="42">
        <f t="shared" si="5"/>
        <v>56</v>
      </c>
      <c r="BV158" s="48"/>
      <c r="BW158" s="49"/>
      <c r="BX158" s="50"/>
      <c r="BY158" s="50"/>
      <c r="BZ158" s="50"/>
      <c r="CA158" s="50"/>
      <c r="CB158" s="50"/>
      <c r="CC158" s="50"/>
      <c r="CD158" s="50"/>
      <c r="CE158" s="49"/>
      <c r="CF158" s="104"/>
      <c r="CG158" s="46">
        <f t="shared" ca="1" si="6"/>
        <v>45041.5</v>
      </c>
      <c r="CH158" s="191"/>
      <c r="CI158" s="191"/>
      <c r="CJ158" s="191"/>
      <c r="CK158" s="191"/>
      <c r="CL158" s="191"/>
      <c r="CM158" s="191"/>
      <c r="CN158" s="191"/>
      <c r="CO158" s="191"/>
      <c r="CP158" s="191"/>
      <c r="CQ158" s="191"/>
      <c r="CR158" s="191"/>
      <c r="CS158" s="191"/>
      <c r="CT158" s="191"/>
      <c r="CU158" s="191"/>
      <c r="CV158" s="191"/>
      <c r="CW158" s="191"/>
      <c r="CX158" s="191"/>
      <c r="CY158" s="191"/>
      <c r="CZ158" s="191"/>
      <c r="DA158" s="153"/>
      <c r="DB158" s="153"/>
      <c r="DC158" s="153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9"/>
      <c r="FB158" s="144"/>
    </row>
    <row r="159" spans="1:158" ht="5.45" customHeight="1" x14ac:dyDescent="1.1499999999999999">
      <c r="A159" s="147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4"/>
      <c r="BC159" s="54"/>
      <c r="BD159" s="54"/>
      <c r="BE159" s="54"/>
      <c r="BF159" s="54"/>
      <c r="BG159" s="55">
        <f>BU172</f>
        <v>63</v>
      </c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6">
        <f t="shared" si="5"/>
        <v>56.5</v>
      </c>
      <c r="BV159" s="57"/>
      <c r="BW159" s="58"/>
      <c r="BX159" s="59"/>
      <c r="BY159" s="59"/>
      <c r="BZ159" s="59"/>
      <c r="CA159" s="59"/>
      <c r="CB159" s="59"/>
      <c r="CC159" s="59"/>
      <c r="CD159" s="59"/>
      <c r="CE159" s="58"/>
      <c r="CF159" s="105"/>
      <c r="CG159" s="60">
        <f t="shared" ca="1" si="6"/>
        <v>45042</v>
      </c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53"/>
      <c r="ED159" s="53"/>
      <c r="EE159" s="53"/>
      <c r="EF159" s="53"/>
      <c r="EG159" s="53"/>
      <c r="EH159" s="53"/>
      <c r="EI159" s="53"/>
      <c r="EJ159" s="53"/>
      <c r="EK159" s="53"/>
      <c r="EL159" s="53"/>
      <c r="EM159" s="53"/>
      <c r="EN159" s="53"/>
      <c r="EO159" s="53"/>
      <c r="EP159" s="53"/>
      <c r="EQ159" s="53"/>
      <c r="ER159" s="53"/>
      <c r="ES159" s="53"/>
      <c r="ET159" s="53"/>
      <c r="EU159" s="53"/>
      <c r="EV159" s="53"/>
      <c r="EW159" s="53"/>
      <c r="EX159" s="53"/>
      <c r="EY159" s="53"/>
      <c r="EZ159" s="53"/>
      <c r="FA159" s="53"/>
      <c r="FB159" s="144"/>
    </row>
    <row r="160" spans="1:158" ht="5.45" customHeight="1" x14ac:dyDescent="1.1499999999999999">
      <c r="A160" s="147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4"/>
      <c r="BF160" s="54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6">
        <f t="shared" si="5"/>
        <v>57</v>
      </c>
      <c r="BV160" s="62"/>
      <c r="BW160" s="63"/>
      <c r="BX160" s="64"/>
      <c r="BY160" s="64"/>
      <c r="BZ160" s="64"/>
      <c r="CA160" s="64"/>
      <c r="CB160" s="64"/>
      <c r="CC160" s="64"/>
      <c r="CD160" s="64"/>
      <c r="CE160" s="63"/>
      <c r="CF160" s="106"/>
      <c r="CG160" s="60">
        <f t="shared" ca="1" si="6"/>
        <v>45042.5</v>
      </c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144"/>
    </row>
    <row r="161" spans="1:158" ht="5.45" customHeight="1" x14ac:dyDescent="1.1499999999999999">
      <c r="A161" s="147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4"/>
      <c r="BF161" s="54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6">
        <f t="shared" si="5"/>
        <v>57.5</v>
      </c>
      <c r="BV161" s="57"/>
      <c r="BW161" s="58"/>
      <c r="BX161" s="59"/>
      <c r="BY161" s="59"/>
      <c r="BZ161" s="59"/>
      <c r="CA161" s="59"/>
      <c r="CB161" s="59"/>
      <c r="CC161" s="59"/>
      <c r="CD161" s="59"/>
      <c r="CE161" s="58"/>
      <c r="CF161" s="105"/>
      <c r="CG161" s="60">
        <f t="shared" ca="1" si="6"/>
        <v>45043</v>
      </c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/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/>
      <c r="EB161" s="53"/>
      <c r="EC161" s="53"/>
      <c r="ED161" s="53"/>
      <c r="EE161" s="53"/>
      <c r="EF161" s="53"/>
      <c r="EG161" s="53"/>
      <c r="EH161" s="53"/>
      <c r="EI161" s="53"/>
      <c r="EJ161" s="53"/>
      <c r="EK161" s="53"/>
      <c r="EL161" s="53"/>
      <c r="EM161" s="53"/>
      <c r="EN161" s="53"/>
      <c r="EO161" s="53"/>
      <c r="EP161" s="53"/>
      <c r="EQ161" s="53"/>
      <c r="ER161" s="53"/>
      <c r="ES161" s="53"/>
      <c r="ET161" s="53"/>
      <c r="EU161" s="53"/>
      <c r="EV161" s="53"/>
      <c r="EW161" s="53"/>
      <c r="EX161" s="53"/>
      <c r="EY161" s="53"/>
      <c r="EZ161" s="53"/>
      <c r="FA161" s="53"/>
      <c r="FB161" s="144"/>
    </row>
    <row r="162" spans="1:158" ht="5.45" customHeight="1" x14ac:dyDescent="1.1499999999999999">
      <c r="A162" s="147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4"/>
      <c r="BF162" s="54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6">
        <f t="shared" si="5"/>
        <v>58</v>
      </c>
      <c r="BV162" s="62"/>
      <c r="BW162" s="63"/>
      <c r="BX162" s="64"/>
      <c r="BY162" s="64"/>
      <c r="BZ162" s="64"/>
      <c r="CA162" s="64"/>
      <c r="CB162" s="64"/>
      <c r="CC162" s="64"/>
      <c r="CD162" s="64"/>
      <c r="CE162" s="63"/>
      <c r="CF162" s="106"/>
      <c r="CG162" s="60">
        <f t="shared" ca="1" si="6"/>
        <v>45043.5</v>
      </c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  <c r="DN162" s="53"/>
      <c r="DO162" s="53"/>
      <c r="DP162" s="53"/>
      <c r="DQ162" s="53"/>
      <c r="DR162" s="53"/>
      <c r="DS162" s="53"/>
      <c r="DT162" s="53"/>
      <c r="DU162" s="53"/>
      <c r="DV162" s="53"/>
      <c r="DW162" s="53"/>
      <c r="DX162" s="53"/>
      <c r="DY162" s="53"/>
      <c r="DZ162" s="53"/>
      <c r="EA162" s="53"/>
      <c r="EB162" s="53"/>
      <c r="EC162" s="53"/>
      <c r="ED162" s="53"/>
      <c r="EE162" s="53"/>
      <c r="EF162" s="53"/>
      <c r="EG162" s="53"/>
      <c r="EH162" s="53"/>
      <c r="EI162" s="53"/>
      <c r="EJ162" s="53"/>
      <c r="EK162" s="53"/>
      <c r="EL162" s="53"/>
      <c r="EM162" s="53"/>
      <c r="EN162" s="53"/>
      <c r="EO162" s="53"/>
      <c r="EP162" s="53"/>
      <c r="EQ162" s="53"/>
      <c r="ER162" s="53"/>
      <c r="ES162" s="53"/>
      <c r="ET162" s="53"/>
      <c r="EU162" s="53"/>
      <c r="EV162" s="53"/>
      <c r="EW162" s="53"/>
      <c r="EX162" s="53"/>
      <c r="EY162" s="53"/>
      <c r="EZ162" s="53"/>
      <c r="FA162" s="53"/>
      <c r="FB162" s="144"/>
    </row>
    <row r="163" spans="1:158" ht="5.45" customHeight="1" x14ac:dyDescent="1.1499999999999999">
      <c r="A163" s="147"/>
      <c r="B163" s="53"/>
      <c r="C163" s="53"/>
      <c r="D163" s="150">
        <f>D173+10</f>
        <v>41</v>
      </c>
      <c r="E163" s="53"/>
      <c r="F163" s="150">
        <f>D163+1</f>
        <v>42</v>
      </c>
      <c r="G163" s="53"/>
      <c r="H163" s="150">
        <f>F163+1</f>
        <v>43</v>
      </c>
      <c r="I163" s="53"/>
      <c r="J163" s="150">
        <f>H163+1</f>
        <v>44</v>
      </c>
      <c r="K163" s="53"/>
      <c r="L163" s="53"/>
      <c r="M163" s="150">
        <f>J163+1</f>
        <v>45</v>
      </c>
      <c r="N163" s="53"/>
      <c r="O163" s="150">
        <f>M163+1</f>
        <v>46</v>
      </c>
      <c r="P163" s="53"/>
      <c r="Q163" s="150">
        <f>O163+1</f>
        <v>47</v>
      </c>
      <c r="R163" s="53"/>
      <c r="S163" s="150">
        <f>Q163+1</f>
        <v>48</v>
      </c>
      <c r="T163" s="53"/>
      <c r="U163" s="53"/>
      <c r="V163" s="150">
        <f>S163+1</f>
        <v>49</v>
      </c>
      <c r="W163" s="53"/>
      <c r="X163" s="150">
        <f>V163+1</f>
        <v>50</v>
      </c>
      <c r="Y163" s="53"/>
      <c r="Z163" s="53"/>
      <c r="AA163" s="53"/>
      <c r="AB163" s="53"/>
      <c r="AC163" s="53"/>
      <c r="AD163" s="150">
        <f>AD173+10</f>
        <v>91</v>
      </c>
      <c r="AE163" s="53"/>
      <c r="AF163" s="150">
        <f>AD163+1</f>
        <v>92</v>
      </c>
      <c r="AG163" s="53"/>
      <c r="AH163" s="53"/>
      <c r="AI163" s="150">
        <f>AF163+1</f>
        <v>93</v>
      </c>
      <c r="AJ163" s="53"/>
      <c r="AK163" s="150">
        <f>AI163+1</f>
        <v>94</v>
      </c>
      <c r="AL163" s="53"/>
      <c r="AM163" s="150">
        <f>AK163+1</f>
        <v>95</v>
      </c>
      <c r="AN163" s="53"/>
      <c r="AO163" s="150">
        <f>AM163+1</f>
        <v>96</v>
      </c>
      <c r="AP163" s="53"/>
      <c r="AQ163" s="53"/>
      <c r="AR163" s="150">
        <f>AO163+1</f>
        <v>97</v>
      </c>
      <c r="AS163" s="53"/>
      <c r="AT163" s="150">
        <f>AR163+1</f>
        <v>98</v>
      </c>
      <c r="AU163" s="53"/>
      <c r="AV163" s="150">
        <f>AT163+1</f>
        <v>99</v>
      </c>
      <c r="AW163" s="53"/>
      <c r="AX163" s="150">
        <f>AV163+1</f>
        <v>100</v>
      </c>
      <c r="AY163" s="53"/>
      <c r="AZ163" s="53"/>
      <c r="BA163" s="53"/>
      <c r="BB163" s="53"/>
      <c r="BC163" s="53"/>
      <c r="BD163" s="53"/>
      <c r="BE163" s="54"/>
      <c r="BF163" s="54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6">
        <f t="shared" si="5"/>
        <v>58.5</v>
      </c>
      <c r="BV163" s="57"/>
      <c r="BW163" s="58"/>
      <c r="BX163" s="59"/>
      <c r="BY163" s="59"/>
      <c r="BZ163" s="59"/>
      <c r="CA163" s="59"/>
      <c r="CB163" s="59"/>
      <c r="CC163" s="59"/>
      <c r="CD163" s="59"/>
      <c r="CE163" s="58"/>
      <c r="CF163" s="105"/>
      <c r="CG163" s="60">
        <f t="shared" ca="1" si="6"/>
        <v>45044</v>
      </c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53"/>
      <c r="DA163" s="53"/>
      <c r="DB163" s="53"/>
      <c r="DC163" s="53"/>
      <c r="DD163" s="150">
        <f>DF163+1</f>
        <v>200</v>
      </c>
      <c r="DE163" s="53"/>
      <c r="DF163" s="150">
        <f>DH163+1</f>
        <v>199</v>
      </c>
      <c r="DG163" s="53"/>
      <c r="DH163" s="150">
        <f>DJ163+1</f>
        <v>198</v>
      </c>
      <c r="DI163" s="53"/>
      <c r="DJ163" s="150">
        <f>DM163+1</f>
        <v>197</v>
      </c>
      <c r="DK163" s="53"/>
      <c r="DL163" s="53"/>
      <c r="DM163" s="150">
        <f>DO163+1</f>
        <v>196</v>
      </c>
      <c r="DN163" s="53"/>
      <c r="DO163" s="150">
        <f>DQ163+1</f>
        <v>195</v>
      </c>
      <c r="DP163" s="53"/>
      <c r="DQ163" s="150">
        <f>DS163+1</f>
        <v>194</v>
      </c>
      <c r="DR163" s="53"/>
      <c r="DS163" s="150">
        <f>DV163+1</f>
        <v>193</v>
      </c>
      <c r="DT163" s="53"/>
      <c r="DU163" s="53"/>
      <c r="DV163" s="150">
        <f>DX163+1</f>
        <v>192</v>
      </c>
      <c r="DW163" s="53"/>
      <c r="DX163" s="150">
        <f>DX173+10</f>
        <v>191</v>
      </c>
      <c r="DY163" s="53"/>
      <c r="DZ163" s="53"/>
      <c r="EA163" s="53"/>
      <c r="EB163" s="53"/>
      <c r="EC163" s="53"/>
      <c r="ED163" s="150">
        <f>EF163+1</f>
        <v>150</v>
      </c>
      <c r="EE163" s="53"/>
      <c r="EF163" s="150">
        <f>EI163+1</f>
        <v>149</v>
      </c>
      <c r="EG163" s="53"/>
      <c r="EH163" s="53"/>
      <c r="EI163" s="150">
        <f>EK163+1</f>
        <v>148</v>
      </c>
      <c r="EJ163" s="53"/>
      <c r="EK163" s="150">
        <f>EM163+1</f>
        <v>147</v>
      </c>
      <c r="EL163" s="53"/>
      <c r="EM163" s="150">
        <f>EO163+1</f>
        <v>146</v>
      </c>
      <c r="EN163" s="53"/>
      <c r="EO163" s="150">
        <f>ER163+1</f>
        <v>145</v>
      </c>
      <c r="EP163" s="53"/>
      <c r="EQ163" s="53"/>
      <c r="ER163" s="150">
        <f>ET163+1</f>
        <v>144</v>
      </c>
      <c r="ES163" s="53"/>
      <c r="ET163" s="150">
        <f>EV163+1</f>
        <v>143</v>
      </c>
      <c r="EU163" s="53"/>
      <c r="EV163" s="150">
        <f>EX163+1</f>
        <v>142</v>
      </c>
      <c r="EW163" s="53"/>
      <c r="EX163" s="150">
        <f>EX173+10</f>
        <v>141</v>
      </c>
      <c r="EY163" s="53"/>
      <c r="EZ163" s="53"/>
      <c r="FA163" s="53"/>
      <c r="FB163" s="144"/>
    </row>
    <row r="164" spans="1:158" ht="5.45" customHeight="1" x14ac:dyDescent="1.1499999999999999">
      <c r="A164" s="147"/>
      <c r="B164" s="53"/>
      <c r="C164" s="53"/>
      <c r="D164" s="150"/>
      <c r="E164" s="53"/>
      <c r="F164" s="150"/>
      <c r="G164" s="53"/>
      <c r="H164" s="150"/>
      <c r="I164" s="53"/>
      <c r="J164" s="150"/>
      <c r="K164" s="53"/>
      <c r="L164" s="53"/>
      <c r="M164" s="150"/>
      <c r="N164" s="53"/>
      <c r="O164" s="150"/>
      <c r="P164" s="53"/>
      <c r="Q164" s="150"/>
      <c r="R164" s="53"/>
      <c r="S164" s="150"/>
      <c r="T164" s="53"/>
      <c r="U164" s="53"/>
      <c r="V164" s="150"/>
      <c r="W164" s="53"/>
      <c r="X164" s="150"/>
      <c r="Y164" s="53"/>
      <c r="Z164" s="53"/>
      <c r="AA164" s="53"/>
      <c r="AB164" s="53"/>
      <c r="AC164" s="53"/>
      <c r="AD164" s="150"/>
      <c r="AE164" s="53"/>
      <c r="AF164" s="150"/>
      <c r="AG164" s="53"/>
      <c r="AH164" s="53"/>
      <c r="AI164" s="150"/>
      <c r="AJ164" s="53"/>
      <c r="AK164" s="150"/>
      <c r="AL164" s="53"/>
      <c r="AM164" s="150"/>
      <c r="AN164" s="53"/>
      <c r="AO164" s="150"/>
      <c r="AP164" s="53"/>
      <c r="AQ164" s="53"/>
      <c r="AR164" s="150"/>
      <c r="AS164" s="53"/>
      <c r="AT164" s="150"/>
      <c r="AU164" s="53"/>
      <c r="AV164" s="150"/>
      <c r="AW164" s="53"/>
      <c r="AX164" s="150"/>
      <c r="AY164" s="53"/>
      <c r="AZ164" s="53"/>
      <c r="BA164" s="53"/>
      <c r="BB164" s="53"/>
      <c r="BC164" s="53"/>
      <c r="BD164" s="53"/>
      <c r="BE164" s="54"/>
      <c r="BF164" s="54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6">
        <f t="shared" si="5"/>
        <v>59</v>
      </c>
      <c r="BV164" s="62"/>
      <c r="BW164" s="63"/>
      <c r="BX164" s="64"/>
      <c r="BY164" s="64"/>
      <c r="BZ164" s="64"/>
      <c r="CA164" s="64"/>
      <c r="CB164" s="64"/>
      <c r="CC164" s="64"/>
      <c r="CD164" s="64"/>
      <c r="CE164" s="63"/>
      <c r="CF164" s="106"/>
      <c r="CG164" s="60">
        <f t="shared" ca="1" si="6"/>
        <v>45044.5</v>
      </c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53"/>
      <c r="DA164" s="53"/>
      <c r="DB164" s="53"/>
      <c r="DC164" s="53"/>
      <c r="DD164" s="150"/>
      <c r="DE164" s="53"/>
      <c r="DF164" s="150"/>
      <c r="DG164" s="53"/>
      <c r="DH164" s="150"/>
      <c r="DI164" s="53"/>
      <c r="DJ164" s="150"/>
      <c r="DK164" s="53"/>
      <c r="DL164" s="53"/>
      <c r="DM164" s="150"/>
      <c r="DN164" s="53"/>
      <c r="DO164" s="150"/>
      <c r="DP164" s="53"/>
      <c r="DQ164" s="150"/>
      <c r="DR164" s="53"/>
      <c r="DS164" s="150"/>
      <c r="DT164" s="53"/>
      <c r="DU164" s="53"/>
      <c r="DV164" s="150"/>
      <c r="DW164" s="53"/>
      <c r="DX164" s="150"/>
      <c r="DY164" s="53"/>
      <c r="DZ164" s="53"/>
      <c r="EA164" s="53"/>
      <c r="EB164" s="53"/>
      <c r="EC164" s="53"/>
      <c r="ED164" s="150"/>
      <c r="EE164" s="53"/>
      <c r="EF164" s="150"/>
      <c r="EG164" s="53"/>
      <c r="EH164" s="53"/>
      <c r="EI164" s="150"/>
      <c r="EJ164" s="53"/>
      <c r="EK164" s="150"/>
      <c r="EL164" s="53"/>
      <c r="EM164" s="150"/>
      <c r="EN164" s="53"/>
      <c r="EO164" s="150"/>
      <c r="EP164" s="53"/>
      <c r="EQ164" s="53"/>
      <c r="ER164" s="150"/>
      <c r="ES164" s="53"/>
      <c r="ET164" s="150"/>
      <c r="EU164" s="53"/>
      <c r="EV164" s="150"/>
      <c r="EW164" s="53"/>
      <c r="EX164" s="150"/>
      <c r="EY164" s="53"/>
      <c r="EZ164" s="53"/>
      <c r="FA164" s="53"/>
      <c r="FB164" s="144"/>
    </row>
    <row r="165" spans="1:158" ht="5.45" customHeight="1" x14ac:dyDescent="1.1499999999999999">
      <c r="A165" s="147"/>
      <c r="B165" s="53"/>
      <c r="C165" s="53"/>
      <c r="D165" s="150"/>
      <c r="E165" s="53"/>
      <c r="F165" s="150"/>
      <c r="G165" s="53"/>
      <c r="H165" s="150"/>
      <c r="I165" s="53"/>
      <c r="J165" s="150"/>
      <c r="K165" s="53"/>
      <c r="L165" s="53"/>
      <c r="M165" s="150"/>
      <c r="N165" s="53"/>
      <c r="O165" s="150"/>
      <c r="P165" s="53"/>
      <c r="Q165" s="150"/>
      <c r="R165" s="53"/>
      <c r="S165" s="150"/>
      <c r="T165" s="53"/>
      <c r="U165" s="53"/>
      <c r="V165" s="150"/>
      <c r="W165" s="53"/>
      <c r="X165" s="150"/>
      <c r="Y165" s="53"/>
      <c r="Z165" s="53"/>
      <c r="AA165" s="53"/>
      <c r="AB165" s="53"/>
      <c r="AC165" s="53"/>
      <c r="AD165" s="150"/>
      <c r="AE165" s="53"/>
      <c r="AF165" s="150"/>
      <c r="AG165" s="53"/>
      <c r="AH165" s="53"/>
      <c r="AI165" s="150"/>
      <c r="AJ165" s="53"/>
      <c r="AK165" s="150"/>
      <c r="AL165" s="53"/>
      <c r="AM165" s="150"/>
      <c r="AN165" s="53"/>
      <c r="AO165" s="150"/>
      <c r="AP165" s="53"/>
      <c r="AQ165" s="53"/>
      <c r="AR165" s="150"/>
      <c r="AS165" s="53"/>
      <c r="AT165" s="150"/>
      <c r="AU165" s="53"/>
      <c r="AV165" s="150"/>
      <c r="AW165" s="53"/>
      <c r="AX165" s="150"/>
      <c r="AY165" s="53"/>
      <c r="AZ165" s="53"/>
      <c r="BA165" s="53"/>
      <c r="BB165" s="53"/>
      <c r="BC165" s="53"/>
      <c r="BD165" s="53"/>
      <c r="BE165" s="54"/>
      <c r="BF165" s="54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6">
        <f t="shared" si="5"/>
        <v>59.5</v>
      </c>
      <c r="BV165" s="57"/>
      <c r="BW165" s="58"/>
      <c r="BX165" s="59"/>
      <c r="BY165" s="59"/>
      <c r="BZ165" s="59"/>
      <c r="CA165" s="59"/>
      <c r="CB165" s="59"/>
      <c r="CC165" s="59"/>
      <c r="CD165" s="59"/>
      <c r="CE165" s="58"/>
      <c r="CF165" s="105"/>
      <c r="CG165" s="60">
        <f t="shared" ca="1" si="6"/>
        <v>45045</v>
      </c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53"/>
      <c r="DA165" s="53"/>
      <c r="DB165" s="53"/>
      <c r="DC165" s="53"/>
      <c r="DD165" s="150"/>
      <c r="DE165" s="53"/>
      <c r="DF165" s="150"/>
      <c r="DG165" s="53"/>
      <c r="DH165" s="150"/>
      <c r="DI165" s="53"/>
      <c r="DJ165" s="150"/>
      <c r="DK165" s="53"/>
      <c r="DL165" s="53"/>
      <c r="DM165" s="150"/>
      <c r="DN165" s="53"/>
      <c r="DO165" s="150"/>
      <c r="DP165" s="53"/>
      <c r="DQ165" s="150"/>
      <c r="DR165" s="53"/>
      <c r="DS165" s="150"/>
      <c r="DT165" s="53"/>
      <c r="DU165" s="53"/>
      <c r="DV165" s="150"/>
      <c r="DW165" s="53"/>
      <c r="DX165" s="150"/>
      <c r="DY165" s="53"/>
      <c r="DZ165" s="53"/>
      <c r="EA165" s="53"/>
      <c r="EB165" s="53"/>
      <c r="EC165" s="53"/>
      <c r="ED165" s="150"/>
      <c r="EE165" s="53"/>
      <c r="EF165" s="150"/>
      <c r="EG165" s="53"/>
      <c r="EH165" s="53"/>
      <c r="EI165" s="150"/>
      <c r="EJ165" s="53"/>
      <c r="EK165" s="150"/>
      <c r="EL165" s="53"/>
      <c r="EM165" s="150"/>
      <c r="EN165" s="53"/>
      <c r="EO165" s="150"/>
      <c r="EP165" s="53"/>
      <c r="EQ165" s="53"/>
      <c r="ER165" s="150"/>
      <c r="ES165" s="53"/>
      <c r="ET165" s="150"/>
      <c r="EU165" s="53"/>
      <c r="EV165" s="150"/>
      <c r="EW165" s="53"/>
      <c r="EX165" s="150"/>
      <c r="EY165" s="53"/>
      <c r="EZ165" s="53"/>
      <c r="FA165" s="53"/>
      <c r="FB165" s="144"/>
    </row>
    <row r="166" spans="1:158" ht="5.45" customHeight="1" x14ac:dyDescent="1.1499999999999999">
      <c r="A166" s="147"/>
      <c r="B166" s="53"/>
      <c r="C166" s="53"/>
      <c r="D166" s="150"/>
      <c r="E166" s="53"/>
      <c r="F166" s="150"/>
      <c r="G166" s="53"/>
      <c r="H166" s="150"/>
      <c r="I166" s="53"/>
      <c r="J166" s="150"/>
      <c r="K166" s="53"/>
      <c r="L166" s="53"/>
      <c r="M166" s="150"/>
      <c r="N166" s="53"/>
      <c r="O166" s="150"/>
      <c r="P166" s="53"/>
      <c r="Q166" s="150"/>
      <c r="R166" s="53"/>
      <c r="S166" s="150"/>
      <c r="T166" s="53"/>
      <c r="U166" s="53"/>
      <c r="V166" s="150"/>
      <c r="W166" s="53"/>
      <c r="X166" s="150"/>
      <c r="Y166" s="53"/>
      <c r="Z166" s="53"/>
      <c r="AA166" s="53"/>
      <c r="AB166" s="53"/>
      <c r="AC166" s="53"/>
      <c r="AD166" s="150"/>
      <c r="AE166" s="53"/>
      <c r="AF166" s="150"/>
      <c r="AG166" s="53"/>
      <c r="AH166" s="53"/>
      <c r="AI166" s="150"/>
      <c r="AJ166" s="53"/>
      <c r="AK166" s="150"/>
      <c r="AL166" s="53"/>
      <c r="AM166" s="150"/>
      <c r="AN166" s="53"/>
      <c r="AO166" s="150"/>
      <c r="AP166" s="53"/>
      <c r="AQ166" s="53"/>
      <c r="AR166" s="150"/>
      <c r="AS166" s="53"/>
      <c r="AT166" s="150"/>
      <c r="AU166" s="53"/>
      <c r="AV166" s="150"/>
      <c r="AW166" s="53"/>
      <c r="AX166" s="150"/>
      <c r="AY166" s="53"/>
      <c r="AZ166" s="53"/>
      <c r="BA166" s="53"/>
      <c r="BB166" s="53"/>
      <c r="BC166" s="53"/>
      <c r="BD166" s="53"/>
      <c r="BE166" s="54"/>
      <c r="BF166" s="54"/>
      <c r="BG166" s="159">
        <f>BU172</f>
        <v>63</v>
      </c>
      <c r="BH166" s="159"/>
      <c r="BI166" s="159"/>
      <c r="BJ166" s="159"/>
      <c r="BK166" s="159"/>
      <c r="BL166" s="159"/>
      <c r="BM166" s="159"/>
      <c r="BN166" s="159"/>
      <c r="BO166" s="159"/>
      <c r="BP166" s="159"/>
      <c r="BQ166" s="159"/>
      <c r="BR166" s="159"/>
      <c r="BS166" s="159"/>
      <c r="BT166" s="159"/>
      <c r="BU166" s="56">
        <f t="shared" si="5"/>
        <v>60</v>
      </c>
      <c r="BV166" s="62"/>
      <c r="BW166" s="63"/>
      <c r="BX166" s="64"/>
      <c r="BY166" s="64"/>
      <c r="BZ166" s="64"/>
      <c r="CA166" s="64"/>
      <c r="CB166" s="64"/>
      <c r="CC166" s="64"/>
      <c r="CD166" s="64"/>
      <c r="CE166" s="63"/>
      <c r="CF166" s="106"/>
      <c r="CG166" s="60">
        <f t="shared" ca="1" si="6"/>
        <v>45045.5</v>
      </c>
      <c r="CH166" s="151">
        <f>BG166*24</f>
        <v>1512</v>
      </c>
      <c r="CI166" s="152"/>
      <c r="CJ166" s="152"/>
      <c r="CK166" s="152"/>
      <c r="CL166" s="152"/>
      <c r="CM166" s="152"/>
      <c r="CN166" s="152"/>
      <c r="CO166" s="152"/>
      <c r="CP166" s="152"/>
      <c r="CQ166" s="152"/>
      <c r="CR166" s="152"/>
      <c r="CS166" s="152"/>
      <c r="CT166" s="152"/>
      <c r="CU166" s="152"/>
      <c r="CV166" s="152"/>
      <c r="CW166" s="152"/>
      <c r="CX166" s="152"/>
      <c r="CY166" s="152"/>
      <c r="CZ166" s="152"/>
      <c r="DA166" s="153"/>
      <c r="DB166" s="153"/>
      <c r="DC166" s="153"/>
      <c r="DD166" s="150"/>
      <c r="DE166" s="53"/>
      <c r="DF166" s="150"/>
      <c r="DG166" s="53"/>
      <c r="DH166" s="150"/>
      <c r="DI166" s="53"/>
      <c r="DJ166" s="150"/>
      <c r="DK166" s="53"/>
      <c r="DL166" s="53"/>
      <c r="DM166" s="150"/>
      <c r="DN166" s="53"/>
      <c r="DO166" s="150"/>
      <c r="DP166" s="53"/>
      <c r="DQ166" s="150"/>
      <c r="DR166" s="53"/>
      <c r="DS166" s="150"/>
      <c r="DT166" s="53"/>
      <c r="DU166" s="53"/>
      <c r="DV166" s="150"/>
      <c r="DW166" s="53"/>
      <c r="DX166" s="150"/>
      <c r="DY166" s="53"/>
      <c r="DZ166" s="53"/>
      <c r="EA166" s="53"/>
      <c r="EB166" s="53"/>
      <c r="EC166" s="53"/>
      <c r="ED166" s="150"/>
      <c r="EE166" s="53"/>
      <c r="EF166" s="150"/>
      <c r="EG166" s="53"/>
      <c r="EH166" s="53"/>
      <c r="EI166" s="150"/>
      <c r="EJ166" s="53"/>
      <c r="EK166" s="150"/>
      <c r="EL166" s="53"/>
      <c r="EM166" s="150"/>
      <c r="EN166" s="53"/>
      <c r="EO166" s="150"/>
      <c r="EP166" s="53"/>
      <c r="EQ166" s="53"/>
      <c r="ER166" s="150"/>
      <c r="ES166" s="53"/>
      <c r="ET166" s="150"/>
      <c r="EU166" s="53"/>
      <c r="EV166" s="150"/>
      <c r="EW166" s="53"/>
      <c r="EX166" s="150"/>
      <c r="EY166" s="53"/>
      <c r="EZ166" s="53"/>
      <c r="FA166" s="53"/>
      <c r="FB166" s="144"/>
    </row>
    <row r="167" spans="1:158" ht="5.45" customHeight="1" x14ac:dyDescent="1.1499999999999999">
      <c r="A167" s="147"/>
      <c r="B167" s="53"/>
      <c r="C167" s="53"/>
      <c r="D167" s="150"/>
      <c r="E167" s="53"/>
      <c r="F167" s="150"/>
      <c r="G167" s="53"/>
      <c r="H167" s="150"/>
      <c r="I167" s="53"/>
      <c r="J167" s="150"/>
      <c r="K167" s="53"/>
      <c r="L167" s="53"/>
      <c r="M167" s="150"/>
      <c r="N167" s="53"/>
      <c r="O167" s="150"/>
      <c r="P167" s="53"/>
      <c r="Q167" s="150"/>
      <c r="R167" s="53"/>
      <c r="S167" s="150"/>
      <c r="T167" s="53"/>
      <c r="U167" s="53"/>
      <c r="V167" s="150"/>
      <c r="W167" s="53"/>
      <c r="X167" s="150"/>
      <c r="Y167" s="53"/>
      <c r="Z167" s="53"/>
      <c r="AA167" s="53"/>
      <c r="AB167" s="53"/>
      <c r="AC167" s="53"/>
      <c r="AD167" s="150"/>
      <c r="AE167" s="53"/>
      <c r="AF167" s="150"/>
      <c r="AG167" s="53"/>
      <c r="AH167" s="53"/>
      <c r="AI167" s="150"/>
      <c r="AJ167" s="53"/>
      <c r="AK167" s="150"/>
      <c r="AL167" s="53"/>
      <c r="AM167" s="150"/>
      <c r="AN167" s="53"/>
      <c r="AO167" s="150"/>
      <c r="AP167" s="53"/>
      <c r="AQ167" s="53"/>
      <c r="AR167" s="150"/>
      <c r="AS167" s="53"/>
      <c r="AT167" s="150"/>
      <c r="AU167" s="53"/>
      <c r="AV167" s="150"/>
      <c r="AW167" s="53"/>
      <c r="AX167" s="150"/>
      <c r="AY167" s="53"/>
      <c r="AZ167" s="53"/>
      <c r="BA167" s="53"/>
      <c r="BB167" s="53"/>
      <c r="BC167" s="53"/>
      <c r="BD167" s="53"/>
      <c r="BE167" s="54"/>
      <c r="BF167" s="54"/>
      <c r="BG167" s="159"/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9"/>
      <c r="BS167" s="159"/>
      <c r="BT167" s="159"/>
      <c r="BU167" s="56">
        <f t="shared" si="5"/>
        <v>60.5</v>
      </c>
      <c r="BV167" s="57"/>
      <c r="BW167" s="58"/>
      <c r="BX167" s="59"/>
      <c r="BY167" s="59"/>
      <c r="BZ167" s="59"/>
      <c r="CA167" s="59"/>
      <c r="CB167" s="59"/>
      <c r="CC167" s="59"/>
      <c r="CD167" s="59"/>
      <c r="CE167" s="58"/>
      <c r="CF167" s="105"/>
      <c r="CG167" s="60">
        <f t="shared" ca="1" si="6"/>
        <v>45046</v>
      </c>
      <c r="CH167" s="152"/>
      <c r="CI167" s="152"/>
      <c r="CJ167" s="152"/>
      <c r="CK167" s="152"/>
      <c r="CL167" s="152"/>
      <c r="CM167" s="152"/>
      <c r="CN167" s="152"/>
      <c r="CO167" s="152"/>
      <c r="CP167" s="152"/>
      <c r="CQ167" s="152"/>
      <c r="CR167" s="152"/>
      <c r="CS167" s="152"/>
      <c r="CT167" s="152"/>
      <c r="CU167" s="152"/>
      <c r="CV167" s="152"/>
      <c r="CW167" s="152"/>
      <c r="CX167" s="152"/>
      <c r="CY167" s="152"/>
      <c r="CZ167" s="152"/>
      <c r="DA167" s="153"/>
      <c r="DB167" s="153"/>
      <c r="DC167" s="153"/>
      <c r="DD167" s="150"/>
      <c r="DE167" s="53"/>
      <c r="DF167" s="150"/>
      <c r="DG167" s="53"/>
      <c r="DH167" s="150"/>
      <c r="DI167" s="53"/>
      <c r="DJ167" s="150"/>
      <c r="DK167" s="53"/>
      <c r="DL167" s="53"/>
      <c r="DM167" s="150"/>
      <c r="DN167" s="53"/>
      <c r="DO167" s="150"/>
      <c r="DP167" s="53"/>
      <c r="DQ167" s="150"/>
      <c r="DR167" s="53"/>
      <c r="DS167" s="150"/>
      <c r="DT167" s="53"/>
      <c r="DU167" s="53"/>
      <c r="DV167" s="150"/>
      <c r="DW167" s="53"/>
      <c r="DX167" s="150"/>
      <c r="DY167" s="53"/>
      <c r="DZ167" s="53"/>
      <c r="EA167" s="53"/>
      <c r="EB167" s="53"/>
      <c r="EC167" s="53"/>
      <c r="ED167" s="150"/>
      <c r="EE167" s="53"/>
      <c r="EF167" s="150"/>
      <c r="EG167" s="53"/>
      <c r="EH167" s="53"/>
      <c r="EI167" s="150"/>
      <c r="EJ167" s="53"/>
      <c r="EK167" s="150"/>
      <c r="EL167" s="53"/>
      <c r="EM167" s="150"/>
      <c r="EN167" s="53"/>
      <c r="EO167" s="150"/>
      <c r="EP167" s="53"/>
      <c r="EQ167" s="53"/>
      <c r="ER167" s="150"/>
      <c r="ES167" s="53"/>
      <c r="ET167" s="150"/>
      <c r="EU167" s="53"/>
      <c r="EV167" s="150"/>
      <c r="EW167" s="53"/>
      <c r="EX167" s="150"/>
      <c r="EY167" s="53"/>
      <c r="EZ167" s="53"/>
      <c r="FA167" s="53"/>
      <c r="FB167" s="144"/>
    </row>
    <row r="168" spans="1:158" ht="5.45" customHeight="1" x14ac:dyDescent="1.1499999999999999">
      <c r="A168" s="147"/>
      <c r="B168" s="53"/>
      <c r="C168" s="53"/>
      <c r="D168" s="150"/>
      <c r="E168" s="53"/>
      <c r="F168" s="150"/>
      <c r="G168" s="53"/>
      <c r="H168" s="150"/>
      <c r="I168" s="53"/>
      <c r="J168" s="150"/>
      <c r="K168" s="53"/>
      <c r="L168" s="53"/>
      <c r="M168" s="150"/>
      <c r="N168" s="53"/>
      <c r="O168" s="150"/>
      <c r="P168" s="53"/>
      <c r="Q168" s="150"/>
      <c r="R168" s="53"/>
      <c r="S168" s="150"/>
      <c r="T168" s="53"/>
      <c r="U168" s="53"/>
      <c r="V168" s="150"/>
      <c r="W168" s="53"/>
      <c r="X168" s="150"/>
      <c r="Y168" s="53"/>
      <c r="Z168" s="53"/>
      <c r="AA168" s="53"/>
      <c r="AB168" s="53"/>
      <c r="AC168" s="53"/>
      <c r="AD168" s="150"/>
      <c r="AE168" s="53"/>
      <c r="AF168" s="150"/>
      <c r="AG168" s="53"/>
      <c r="AH168" s="53"/>
      <c r="AI168" s="150"/>
      <c r="AJ168" s="53"/>
      <c r="AK168" s="150"/>
      <c r="AL168" s="53"/>
      <c r="AM168" s="150"/>
      <c r="AN168" s="53"/>
      <c r="AO168" s="150"/>
      <c r="AP168" s="53"/>
      <c r="AQ168" s="53"/>
      <c r="AR168" s="150"/>
      <c r="AS168" s="53"/>
      <c r="AT168" s="150"/>
      <c r="AU168" s="53"/>
      <c r="AV168" s="150"/>
      <c r="AW168" s="53"/>
      <c r="AX168" s="150"/>
      <c r="AY168" s="53"/>
      <c r="AZ168" s="53"/>
      <c r="BA168" s="53"/>
      <c r="BB168" s="53"/>
      <c r="BC168" s="53"/>
      <c r="BD168" s="53"/>
      <c r="BE168" s="54"/>
      <c r="BF168" s="54"/>
      <c r="BG168" s="159"/>
      <c r="BH168" s="159"/>
      <c r="BI168" s="159"/>
      <c r="BJ168" s="159"/>
      <c r="BK168" s="159"/>
      <c r="BL168" s="159"/>
      <c r="BM168" s="159"/>
      <c r="BN168" s="159"/>
      <c r="BO168" s="159"/>
      <c r="BP168" s="159"/>
      <c r="BQ168" s="159"/>
      <c r="BR168" s="159"/>
      <c r="BS168" s="159"/>
      <c r="BT168" s="159"/>
      <c r="BU168" s="56">
        <f t="shared" si="5"/>
        <v>61</v>
      </c>
      <c r="BV168" s="62"/>
      <c r="BW168" s="63"/>
      <c r="BX168" s="64"/>
      <c r="BY168" s="64"/>
      <c r="BZ168" s="64"/>
      <c r="CA168" s="64"/>
      <c r="CB168" s="64"/>
      <c r="CC168" s="64"/>
      <c r="CD168" s="64"/>
      <c r="CE168" s="63"/>
      <c r="CF168" s="106"/>
      <c r="CG168" s="60">
        <f t="shared" ca="1" si="6"/>
        <v>45046.5</v>
      </c>
      <c r="CH168" s="152"/>
      <c r="CI168" s="152"/>
      <c r="CJ168" s="152"/>
      <c r="CK168" s="152"/>
      <c r="CL168" s="152"/>
      <c r="CM168" s="152"/>
      <c r="CN168" s="152"/>
      <c r="CO168" s="152"/>
      <c r="CP168" s="152"/>
      <c r="CQ168" s="152"/>
      <c r="CR168" s="152"/>
      <c r="CS168" s="152"/>
      <c r="CT168" s="152"/>
      <c r="CU168" s="152"/>
      <c r="CV168" s="152"/>
      <c r="CW168" s="152"/>
      <c r="CX168" s="152"/>
      <c r="CY168" s="152"/>
      <c r="CZ168" s="152"/>
      <c r="DA168" s="153"/>
      <c r="DB168" s="153"/>
      <c r="DC168" s="153"/>
      <c r="DD168" s="150"/>
      <c r="DE168" s="53"/>
      <c r="DF168" s="150"/>
      <c r="DG168" s="53"/>
      <c r="DH168" s="150"/>
      <c r="DI168" s="53"/>
      <c r="DJ168" s="150"/>
      <c r="DK168" s="53"/>
      <c r="DL168" s="53"/>
      <c r="DM168" s="150"/>
      <c r="DN168" s="53"/>
      <c r="DO168" s="150"/>
      <c r="DP168" s="53"/>
      <c r="DQ168" s="150"/>
      <c r="DR168" s="53"/>
      <c r="DS168" s="150"/>
      <c r="DT168" s="53"/>
      <c r="DU168" s="53"/>
      <c r="DV168" s="150"/>
      <c r="DW168" s="53"/>
      <c r="DX168" s="150"/>
      <c r="DY168" s="53"/>
      <c r="DZ168" s="53"/>
      <c r="EA168" s="53"/>
      <c r="EB168" s="53"/>
      <c r="EC168" s="53"/>
      <c r="ED168" s="150"/>
      <c r="EE168" s="53"/>
      <c r="EF168" s="150"/>
      <c r="EG168" s="53"/>
      <c r="EH168" s="53"/>
      <c r="EI168" s="150"/>
      <c r="EJ168" s="53"/>
      <c r="EK168" s="150"/>
      <c r="EL168" s="53"/>
      <c r="EM168" s="150"/>
      <c r="EN168" s="53"/>
      <c r="EO168" s="150"/>
      <c r="EP168" s="53"/>
      <c r="EQ168" s="53"/>
      <c r="ER168" s="150"/>
      <c r="ES168" s="53"/>
      <c r="ET168" s="150"/>
      <c r="EU168" s="53"/>
      <c r="EV168" s="150"/>
      <c r="EW168" s="53"/>
      <c r="EX168" s="150"/>
      <c r="EY168" s="53"/>
      <c r="EZ168" s="53"/>
      <c r="FA168" s="53"/>
      <c r="FB168" s="144"/>
    </row>
    <row r="169" spans="1:158" ht="5.45" customHeight="1" x14ac:dyDescent="1.1499999999999999">
      <c r="A169" s="147"/>
      <c r="B169" s="53"/>
      <c r="C169" s="53"/>
      <c r="D169" s="150"/>
      <c r="E169" s="53"/>
      <c r="F169" s="150"/>
      <c r="G169" s="53"/>
      <c r="H169" s="150"/>
      <c r="I169" s="53"/>
      <c r="J169" s="150"/>
      <c r="K169" s="53"/>
      <c r="L169" s="53"/>
      <c r="M169" s="150"/>
      <c r="N169" s="53"/>
      <c r="O169" s="150"/>
      <c r="P169" s="53"/>
      <c r="Q169" s="150"/>
      <c r="R169" s="53"/>
      <c r="S169" s="150"/>
      <c r="T169" s="53"/>
      <c r="U169" s="53"/>
      <c r="V169" s="150"/>
      <c r="W169" s="53"/>
      <c r="X169" s="150"/>
      <c r="Y169" s="53"/>
      <c r="Z169" s="53"/>
      <c r="AA169" s="53"/>
      <c r="AB169" s="53"/>
      <c r="AC169" s="53"/>
      <c r="AD169" s="150"/>
      <c r="AE169" s="53"/>
      <c r="AF169" s="150"/>
      <c r="AG169" s="53"/>
      <c r="AH169" s="53"/>
      <c r="AI169" s="150"/>
      <c r="AJ169" s="53"/>
      <c r="AK169" s="150"/>
      <c r="AL169" s="53"/>
      <c r="AM169" s="150"/>
      <c r="AN169" s="53"/>
      <c r="AO169" s="150"/>
      <c r="AP169" s="53"/>
      <c r="AQ169" s="53"/>
      <c r="AR169" s="150"/>
      <c r="AS169" s="53"/>
      <c r="AT169" s="150"/>
      <c r="AU169" s="53"/>
      <c r="AV169" s="150"/>
      <c r="AW169" s="53"/>
      <c r="AX169" s="150"/>
      <c r="AY169" s="53"/>
      <c r="AZ169" s="53"/>
      <c r="BA169" s="53"/>
      <c r="BB169" s="53"/>
      <c r="BC169" s="53"/>
      <c r="BD169" s="53"/>
      <c r="BE169" s="54"/>
      <c r="BF169" s="54"/>
      <c r="BG169" s="159"/>
      <c r="BH169" s="159"/>
      <c r="BI169" s="159"/>
      <c r="BJ169" s="159"/>
      <c r="BK169" s="159"/>
      <c r="BL169" s="159"/>
      <c r="BM169" s="159"/>
      <c r="BN169" s="159"/>
      <c r="BO169" s="159"/>
      <c r="BP169" s="159"/>
      <c r="BQ169" s="159"/>
      <c r="BR169" s="159"/>
      <c r="BS169" s="159"/>
      <c r="BT169" s="159"/>
      <c r="BU169" s="56">
        <f t="shared" si="5"/>
        <v>61.5</v>
      </c>
      <c r="BV169" s="57"/>
      <c r="BW169" s="58"/>
      <c r="BX169" s="59"/>
      <c r="BY169" s="59"/>
      <c r="BZ169" s="59"/>
      <c r="CA169" s="59"/>
      <c r="CB169" s="59"/>
      <c r="CC169" s="59"/>
      <c r="CD169" s="59"/>
      <c r="CE169" s="58"/>
      <c r="CF169" s="105"/>
      <c r="CG169" s="60">
        <f t="shared" ca="1" si="6"/>
        <v>45047</v>
      </c>
      <c r="CH169" s="152"/>
      <c r="CI169" s="152"/>
      <c r="CJ169" s="152"/>
      <c r="CK169" s="152"/>
      <c r="CL169" s="152"/>
      <c r="CM169" s="152"/>
      <c r="CN169" s="152"/>
      <c r="CO169" s="152"/>
      <c r="CP169" s="152"/>
      <c r="CQ169" s="152"/>
      <c r="CR169" s="152"/>
      <c r="CS169" s="152"/>
      <c r="CT169" s="152"/>
      <c r="CU169" s="152"/>
      <c r="CV169" s="152"/>
      <c r="CW169" s="152"/>
      <c r="CX169" s="152"/>
      <c r="CY169" s="152"/>
      <c r="CZ169" s="152"/>
      <c r="DA169" s="153"/>
      <c r="DB169" s="153"/>
      <c r="DC169" s="153"/>
      <c r="DD169" s="150"/>
      <c r="DE169" s="53"/>
      <c r="DF169" s="150"/>
      <c r="DG169" s="53"/>
      <c r="DH169" s="150"/>
      <c r="DI169" s="53"/>
      <c r="DJ169" s="150"/>
      <c r="DK169" s="53"/>
      <c r="DL169" s="53"/>
      <c r="DM169" s="150"/>
      <c r="DN169" s="53"/>
      <c r="DO169" s="150"/>
      <c r="DP169" s="53"/>
      <c r="DQ169" s="150"/>
      <c r="DR169" s="53"/>
      <c r="DS169" s="150"/>
      <c r="DT169" s="53"/>
      <c r="DU169" s="53"/>
      <c r="DV169" s="150"/>
      <c r="DW169" s="53"/>
      <c r="DX169" s="150"/>
      <c r="DY169" s="53"/>
      <c r="DZ169" s="53"/>
      <c r="EA169" s="53"/>
      <c r="EB169" s="53"/>
      <c r="EC169" s="53"/>
      <c r="ED169" s="150"/>
      <c r="EE169" s="53"/>
      <c r="EF169" s="150"/>
      <c r="EG169" s="53"/>
      <c r="EH169" s="53"/>
      <c r="EI169" s="150"/>
      <c r="EJ169" s="53"/>
      <c r="EK169" s="150"/>
      <c r="EL169" s="53"/>
      <c r="EM169" s="150"/>
      <c r="EN169" s="53"/>
      <c r="EO169" s="150"/>
      <c r="EP169" s="53"/>
      <c r="EQ169" s="53"/>
      <c r="ER169" s="150"/>
      <c r="ES169" s="53"/>
      <c r="ET169" s="150"/>
      <c r="EU169" s="53"/>
      <c r="EV169" s="150"/>
      <c r="EW169" s="53"/>
      <c r="EX169" s="150"/>
      <c r="EY169" s="53"/>
      <c r="EZ169" s="53"/>
      <c r="FA169" s="53"/>
      <c r="FB169" s="144"/>
    </row>
    <row r="170" spans="1:158" ht="5.45" customHeight="1" x14ac:dyDescent="1.1499999999999999">
      <c r="A170" s="147"/>
      <c r="B170" s="53"/>
      <c r="C170" s="53"/>
      <c r="D170" s="150"/>
      <c r="E170" s="53"/>
      <c r="F170" s="150"/>
      <c r="G170" s="53"/>
      <c r="H170" s="150"/>
      <c r="I170" s="53"/>
      <c r="J170" s="150"/>
      <c r="K170" s="53"/>
      <c r="L170" s="53"/>
      <c r="M170" s="150"/>
      <c r="N170" s="53"/>
      <c r="O170" s="150"/>
      <c r="P170" s="53"/>
      <c r="Q170" s="150"/>
      <c r="R170" s="53"/>
      <c r="S170" s="150"/>
      <c r="T170" s="53"/>
      <c r="U170" s="53"/>
      <c r="V170" s="150"/>
      <c r="W170" s="53"/>
      <c r="X170" s="150"/>
      <c r="Y170" s="53"/>
      <c r="Z170" s="53"/>
      <c r="AA170" s="53"/>
      <c r="AB170" s="53"/>
      <c r="AC170" s="53"/>
      <c r="AD170" s="150"/>
      <c r="AE170" s="53"/>
      <c r="AF170" s="150"/>
      <c r="AG170" s="53"/>
      <c r="AH170" s="53"/>
      <c r="AI170" s="150"/>
      <c r="AJ170" s="53"/>
      <c r="AK170" s="150"/>
      <c r="AL170" s="53"/>
      <c r="AM170" s="150"/>
      <c r="AN170" s="53"/>
      <c r="AO170" s="150"/>
      <c r="AP170" s="53"/>
      <c r="AQ170" s="53"/>
      <c r="AR170" s="150"/>
      <c r="AS170" s="53"/>
      <c r="AT170" s="150"/>
      <c r="AU170" s="53"/>
      <c r="AV170" s="150"/>
      <c r="AW170" s="53"/>
      <c r="AX170" s="150"/>
      <c r="AY170" s="53"/>
      <c r="AZ170" s="53"/>
      <c r="BA170" s="53"/>
      <c r="BB170" s="53"/>
      <c r="BC170" s="53"/>
      <c r="BD170" s="53"/>
      <c r="BE170" s="54"/>
      <c r="BF170" s="54"/>
      <c r="BG170" s="159"/>
      <c r="BH170" s="159"/>
      <c r="BI170" s="159"/>
      <c r="BJ170" s="159"/>
      <c r="BK170" s="159"/>
      <c r="BL170" s="159"/>
      <c r="BM170" s="159"/>
      <c r="BN170" s="159"/>
      <c r="BO170" s="159"/>
      <c r="BP170" s="159"/>
      <c r="BQ170" s="159"/>
      <c r="BR170" s="159"/>
      <c r="BS170" s="159"/>
      <c r="BT170" s="159"/>
      <c r="BU170" s="56">
        <f t="shared" si="5"/>
        <v>62</v>
      </c>
      <c r="BV170" s="62"/>
      <c r="BW170" s="63"/>
      <c r="BX170" s="64"/>
      <c r="BY170" s="64"/>
      <c r="BZ170" s="64"/>
      <c r="CA170" s="64"/>
      <c r="CB170" s="64"/>
      <c r="CC170" s="64"/>
      <c r="CD170" s="64"/>
      <c r="CE170" s="63"/>
      <c r="CF170" s="106"/>
      <c r="CG170" s="60">
        <f t="shared" ca="1" si="6"/>
        <v>45047.5</v>
      </c>
      <c r="CH170" s="152"/>
      <c r="CI170" s="152"/>
      <c r="CJ170" s="152"/>
      <c r="CK170" s="152"/>
      <c r="CL170" s="152"/>
      <c r="CM170" s="152"/>
      <c r="CN170" s="152"/>
      <c r="CO170" s="152"/>
      <c r="CP170" s="152"/>
      <c r="CQ170" s="152"/>
      <c r="CR170" s="152"/>
      <c r="CS170" s="152"/>
      <c r="CT170" s="152"/>
      <c r="CU170" s="152"/>
      <c r="CV170" s="152"/>
      <c r="CW170" s="152"/>
      <c r="CX170" s="152"/>
      <c r="CY170" s="152"/>
      <c r="CZ170" s="152"/>
      <c r="DA170" s="153"/>
      <c r="DB170" s="153"/>
      <c r="DC170" s="153"/>
      <c r="DD170" s="150"/>
      <c r="DE170" s="53"/>
      <c r="DF170" s="150"/>
      <c r="DG170" s="53"/>
      <c r="DH170" s="150"/>
      <c r="DI170" s="53"/>
      <c r="DJ170" s="150"/>
      <c r="DK170" s="53"/>
      <c r="DL170" s="53"/>
      <c r="DM170" s="150"/>
      <c r="DN170" s="53"/>
      <c r="DO170" s="150"/>
      <c r="DP170" s="53"/>
      <c r="DQ170" s="150"/>
      <c r="DR170" s="53"/>
      <c r="DS170" s="150"/>
      <c r="DT170" s="53"/>
      <c r="DU170" s="53"/>
      <c r="DV170" s="150"/>
      <c r="DW170" s="53"/>
      <c r="DX170" s="150"/>
      <c r="DY170" s="53"/>
      <c r="DZ170" s="53"/>
      <c r="EA170" s="53"/>
      <c r="EB170" s="53"/>
      <c r="EC170" s="53"/>
      <c r="ED170" s="150"/>
      <c r="EE170" s="53"/>
      <c r="EF170" s="150"/>
      <c r="EG170" s="53"/>
      <c r="EH170" s="53"/>
      <c r="EI170" s="150"/>
      <c r="EJ170" s="53"/>
      <c r="EK170" s="150"/>
      <c r="EL170" s="53"/>
      <c r="EM170" s="150"/>
      <c r="EN170" s="53"/>
      <c r="EO170" s="150"/>
      <c r="EP170" s="53"/>
      <c r="EQ170" s="53"/>
      <c r="ER170" s="150"/>
      <c r="ES170" s="53"/>
      <c r="ET170" s="150"/>
      <c r="EU170" s="53"/>
      <c r="EV170" s="150"/>
      <c r="EW170" s="53"/>
      <c r="EX170" s="150"/>
      <c r="EY170" s="53"/>
      <c r="EZ170" s="53"/>
      <c r="FA170" s="53"/>
      <c r="FB170" s="144"/>
    </row>
    <row r="171" spans="1:158" ht="5.45" customHeight="1" x14ac:dyDescent="1.1499999999999999">
      <c r="A171" s="147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4"/>
      <c r="BF171" s="54"/>
      <c r="BG171" s="159"/>
      <c r="BH171" s="159"/>
      <c r="BI171" s="159"/>
      <c r="BJ171" s="159"/>
      <c r="BK171" s="159"/>
      <c r="BL171" s="159"/>
      <c r="BM171" s="159"/>
      <c r="BN171" s="159"/>
      <c r="BO171" s="159"/>
      <c r="BP171" s="159"/>
      <c r="BQ171" s="159"/>
      <c r="BR171" s="159"/>
      <c r="BS171" s="159"/>
      <c r="BT171" s="159"/>
      <c r="BU171" s="56">
        <f t="shared" si="5"/>
        <v>62.5</v>
      </c>
      <c r="BV171" s="57"/>
      <c r="BW171" s="58"/>
      <c r="BX171" s="59"/>
      <c r="BY171" s="59"/>
      <c r="BZ171" s="59"/>
      <c r="CA171" s="59"/>
      <c r="CB171" s="59"/>
      <c r="CC171" s="59"/>
      <c r="CD171" s="59"/>
      <c r="CE171" s="58"/>
      <c r="CF171" s="105"/>
      <c r="CG171" s="60">
        <f t="shared" ca="1" si="6"/>
        <v>45048</v>
      </c>
      <c r="CH171" s="152"/>
      <c r="CI171" s="152"/>
      <c r="CJ171" s="152"/>
      <c r="CK171" s="152"/>
      <c r="CL171" s="152"/>
      <c r="CM171" s="152"/>
      <c r="CN171" s="152"/>
      <c r="CO171" s="152"/>
      <c r="CP171" s="152"/>
      <c r="CQ171" s="152"/>
      <c r="CR171" s="152"/>
      <c r="CS171" s="152"/>
      <c r="CT171" s="152"/>
      <c r="CU171" s="152"/>
      <c r="CV171" s="152"/>
      <c r="CW171" s="152"/>
      <c r="CX171" s="152"/>
      <c r="CY171" s="152"/>
      <c r="CZ171" s="152"/>
      <c r="DA171" s="153"/>
      <c r="DB171" s="153"/>
      <c r="DC171" s="1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144"/>
    </row>
    <row r="172" spans="1:158" ht="5.45" customHeight="1" x14ac:dyDescent="1.1499999999999999">
      <c r="A172" s="147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4"/>
      <c r="BF172" s="54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59"/>
      <c r="BQ172" s="159"/>
      <c r="BR172" s="159"/>
      <c r="BS172" s="159"/>
      <c r="BT172" s="159"/>
      <c r="BU172" s="56">
        <f t="shared" si="5"/>
        <v>63</v>
      </c>
      <c r="BV172" s="62"/>
      <c r="BW172" s="63"/>
      <c r="BX172" s="64"/>
      <c r="BY172" s="64"/>
      <c r="BZ172" s="64"/>
      <c r="CA172" s="64"/>
      <c r="CB172" s="64"/>
      <c r="CC172" s="64"/>
      <c r="CD172" s="64"/>
      <c r="CE172" s="63"/>
      <c r="CF172" s="106"/>
      <c r="CG172" s="60">
        <f t="shared" ca="1" si="6"/>
        <v>45048.5</v>
      </c>
      <c r="CH172" s="152"/>
      <c r="CI172" s="152"/>
      <c r="CJ172" s="152"/>
      <c r="CK172" s="152"/>
      <c r="CL172" s="152"/>
      <c r="CM172" s="152"/>
      <c r="CN172" s="152"/>
      <c r="CO172" s="152"/>
      <c r="CP172" s="152"/>
      <c r="CQ172" s="152"/>
      <c r="CR172" s="152"/>
      <c r="CS172" s="152"/>
      <c r="CT172" s="152"/>
      <c r="CU172" s="152"/>
      <c r="CV172" s="152"/>
      <c r="CW172" s="152"/>
      <c r="CX172" s="152"/>
      <c r="CY172" s="152"/>
      <c r="CZ172" s="152"/>
      <c r="DA172" s="153"/>
      <c r="DB172" s="153"/>
      <c r="DC172" s="1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3"/>
      <c r="DO172" s="53"/>
      <c r="DP172" s="53"/>
      <c r="DQ172" s="53"/>
      <c r="DR172" s="53"/>
      <c r="DS172" s="53"/>
      <c r="DT172" s="53"/>
      <c r="DU172" s="53"/>
      <c r="DV172" s="53"/>
      <c r="DW172" s="53"/>
      <c r="DX172" s="53"/>
      <c r="DY172" s="53"/>
      <c r="DZ172" s="53"/>
      <c r="EA172" s="53"/>
      <c r="EB172" s="53"/>
      <c r="EC172" s="53"/>
      <c r="ED172" s="53"/>
      <c r="EE172" s="53"/>
      <c r="EF172" s="53"/>
      <c r="EG172" s="53"/>
      <c r="EH172" s="53"/>
      <c r="EI172" s="53"/>
      <c r="EJ172" s="53"/>
      <c r="EK172" s="53"/>
      <c r="EL172" s="53"/>
      <c r="EM172" s="53"/>
      <c r="EN172" s="53"/>
      <c r="EO172" s="53"/>
      <c r="EP172" s="53"/>
      <c r="EQ172" s="53"/>
      <c r="ER172" s="53"/>
      <c r="ES172" s="53"/>
      <c r="ET172" s="53"/>
      <c r="EU172" s="53"/>
      <c r="EV172" s="53"/>
      <c r="EW172" s="53"/>
      <c r="EX172" s="53"/>
      <c r="EY172" s="53"/>
      <c r="EZ172" s="53"/>
      <c r="FA172" s="53"/>
      <c r="FB172" s="144"/>
    </row>
    <row r="173" spans="1:158" ht="5.45" customHeight="1" x14ac:dyDescent="1.1499999999999999">
      <c r="A173" s="147"/>
      <c r="B173" s="53"/>
      <c r="C173" s="53"/>
      <c r="D173" s="150">
        <f>D183+10</f>
        <v>31</v>
      </c>
      <c r="E173" s="53"/>
      <c r="F173" s="150">
        <f>D173+1</f>
        <v>32</v>
      </c>
      <c r="G173" s="53"/>
      <c r="H173" s="53"/>
      <c r="I173" s="150">
        <f>F173+1</f>
        <v>33</v>
      </c>
      <c r="J173" s="53"/>
      <c r="K173" s="150">
        <f>I173+1</f>
        <v>34</v>
      </c>
      <c r="L173" s="53"/>
      <c r="M173" s="150">
        <f>K173+1</f>
        <v>35</v>
      </c>
      <c r="N173" s="53"/>
      <c r="O173" s="150">
        <f>M173+1</f>
        <v>36</v>
      </c>
      <c r="P173" s="53"/>
      <c r="Q173" s="53"/>
      <c r="R173" s="150">
        <f>O173+1</f>
        <v>37</v>
      </c>
      <c r="S173" s="53"/>
      <c r="T173" s="150">
        <f>R173+1</f>
        <v>38</v>
      </c>
      <c r="U173" s="53"/>
      <c r="V173" s="150">
        <f>T173+1</f>
        <v>39</v>
      </c>
      <c r="W173" s="53"/>
      <c r="X173" s="150">
        <f>V173+1</f>
        <v>40</v>
      </c>
      <c r="Y173" s="53"/>
      <c r="Z173" s="53"/>
      <c r="AA173" s="53"/>
      <c r="AB173" s="53"/>
      <c r="AC173" s="53"/>
      <c r="AD173" s="150">
        <f>AD183+10</f>
        <v>81</v>
      </c>
      <c r="AE173" s="53"/>
      <c r="AF173" s="150">
        <f>AD173+1</f>
        <v>82</v>
      </c>
      <c r="AG173" s="53"/>
      <c r="AH173" s="150">
        <f>AF173+1</f>
        <v>83</v>
      </c>
      <c r="AI173" s="53"/>
      <c r="AJ173" s="150">
        <f>AH173+1</f>
        <v>84</v>
      </c>
      <c r="AK173" s="53"/>
      <c r="AL173" s="53"/>
      <c r="AM173" s="150">
        <f>AJ173+1</f>
        <v>85</v>
      </c>
      <c r="AN173" s="53"/>
      <c r="AO173" s="150">
        <f>AM173+1</f>
        <v>86</v>
      </c>
      <c r="AP173" s="53"/>
      <c r="AQ173" s="150">
        <f>AO173+1</f>
        <v>87</v>
      </c>
      <c r="AR173" s="53"/>
      <c r="AS173" s="150">
        <f>AQ173+1</f>
        <v>88</v>
      </c>
      <c r="AT173" s="53"/>
      <c r="AU173" s="53"/>
      <c r="AV173" s="150">
        <f>AS173+1</f>
        <v>89</v>
      </c>
      <c r="AW173" s="53"/>
      <c r="AX173" s="150">
        <f>AV173+1</f>
        <v>90</v>
      </c>
      <c r="AY173" s="53"/>
      <c r="AZ173" s="53"/>
      <c r="BA173" s="53"/>
      <c r="BB173" s="53"/>
      <c r="BC173" s="53"/>
      <c r="BD173" s="53"/>
      <c r="BE173" s="54"/>
      <c r="BF173" s="54"/>
      <c r="BG173" s="55">
        <f>BU186</f>
        <v>70</v>
      </c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6">
        <f t="shared" si="5"/>
        <v>63.5</v>
      </c>
      <c r="BV173" s="57"/>
      <c r="BW173" s="58"/>
      <c r="BX173" s="59"/>
      <c r="BY173" s="59"/>
      <c r="BZ173" s="59"/>
      <c r="CA173" s="59"/>
      <c r="CB173" s="59"/>
      <c r="CC173" s="59"/>
      <c r="CD173" s="59"/>
      <c r="CE173" s="58"/>
      <c r="CF173" s="105"/>
      <c r="CG173" s="60">
        <f t="shared" ca="1" si="6"/>
        <v>45049</v>
      </c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53"/>
      <c r="DA173" s="53"/>
      <c r="DB173" s="53"/>
      <c r="DC173" s="53"/>
      <c r="DD173" s="150">
        <f>DF173+1</f>
        <v>190</v>
      </c>
      <c r="DE173" s="53"/>
      <c r="DF173" s="150">
        <f>DI173+1</f>
        <v>189</v>
      </c>
      <c r="DG173" s="53"/>
      <c r="DH173" s="53"/>
      <c r="DI173" s="150">
        <f>DK173+1</f>
        <v>188</v>
      </c>
      <c r="DJ173" s="53"/>
      <c r="DK173" s="150">
        <f>DM173+1</f>
        <v>187</v>
      </c>
      <c r="DL173" s="53"/>
      <c r="DM173" s="150">
        <f>DO173+1</f>
        <v>186</v>
      </c>
      <c r="DN173" s="53"/>
      <c r="DO173" s="150">
        <f>DR173+1</f>
        <v>185</v>
      </c>
      <c r="DP173" s="53"/>
      <c r="DQ173" s="53"/>
      <c r="DR173" s="150">
        <f>DT173+1</f>
        <v>184</v>
      </c>
      <c r="DS173" s="53"/>
      <c r="DT173" s="150">
        <f>DV173+1</f>
        <v>183</v>
      </c>
      <c r="DU173" s="53"/>
      <c r="DV173" s="150">
        <f>DX173+1</f>
        <v>182</v>
      </c>
      <c r="DW173" s="53"/>
      <c r="DX173" s="150">
        <f>DX183+10</f>
        <v>181</v>
      </c>
      <c r="DY173" s="53"/>
      <c r="DZ173" s="53"/>
      <c r="EA173" s="53"/>
      <c r="EB173" s="53"/>
      <c r="EC173" s="53"/>
      <c r="ED173" s="150">
        <f>EF173+1</f>
        <v>140</v>
      </c>
      <c r="EE173" s="53"/>
      <c r="EF173" s="150">
        <f>EH173+1</f>
        <v>139</v>
      </c>
      <c r="EG173" s="53"/>
      <c r="EH173" s="150">
        <f>EJ173+1</f>
        <v>138</v>
      </c>
      <c r="EI173" s="53"/>
      <c r="EJ173" s="150">
        <f>EM173+1</f>
        <v>137</v>
      </c>
      <c r="EK173" s="53"/>
      <c r="EL173" s="53"/>
      <c r="EM173" s="150">
        <f>EO173+1</f>
        <v>136</v>
      </c>
      <c r="EN173" s="53"/>
      <c r="EO173" s="150">
        <f>EQ173+1</f>
        <v>135</v>
      </c>
      <c r="EP173" s="53"/>
      <c r="EQ173" s="150">
        <f>ES173+1</f>
        <v>134</v>
      </c>
      <c r="ER173" s="53"/>
      <c r="ES173" s="150">
        <f>EV173+1</f>
        <v>133</v>
      </c>
      <c r="ET173" s="53"/>
      <c r="EU173" s="53"/>
      <c r="EV173" s="150">
        <f>EX173+1</f>
        <v>132</v>
      </c>
      <c r="EW173" s="53"/>
      <c r="EX173" s="150">
        <f>EX183+10</f>
        <v>131</v>
      </c>
      <c r="EY173" s="53"/>
      <c r="EZ173" s="53"/>
      <c r="FA173" s="53"/>
      <c r="FB173" s="144"/>
    </row>
    <row r="174" spans="1:158" ht="5.45" customHeight="1" x14ac:dyDescent="1.1499999999999999">
      <c r="A174" s="147"/>
      <c r="B174" s="53"/>
      <c r="C174" s="53"/>
      <c r="D174" s="150"/>
      <c r="E174" s="53"/>
      <c r="F174" s="150"/>
      <c r="G174" s="53"/>
      <c r="H174" s="53"/>
      <c r="I174" s="150"/>
      <c r="J174" s="53"/>
      <c r="K174" s="150"/>
      <c r="L174" s="53"/>
      <c r="M174" s="150"/>
      <c r="N174" s="53"/>
      <c r="O174" s="150"/>
      <c r="P174" s="53"/>
      <c r="Q174" s="53"/>
      <c r="R174" s="150"/>
      <c r="S174" s="53"/>
      <c r="T174" s="150"/>
      <c r="U174" s="53"/>
      <c r="V174" s="150"/>
      <c r="W174" s="53"/>
      <c r="X174" s="150"/>
      <c r="Y174" s="53"/>
      <c r="Z174" s="53"/>
      <c r="AA174" s="53"/>
      <c r="AB174" s="53"/>
      <c r="AC174" s="53"/>
      <c r="AD174" s="150"/>
      <c r="AE174" s="53"/>
      <c r="AF174" s="150"/>
      <c r="AG174" s="53"/>
      <c r="AH174" s="150"/>
      <c r="AI174" s="53"/>
      <c r="AJ174" s="150"/>
      <c r="AK174" s="53"/>
      <c r="AL174" s="53"/>
      <c r="AM174" s="150"/>
      <c r="AN174" s="53"/>
      <c r="AO174" s="150"/>
      <c r="AP174" s="53"/>
      <c r="AQ174" s="150"/>
      <c r="AR174" s="53"/>
      <c r="AS174" s="150"/>
      <c r="AT174" s="53"/>
      <c r="AU174" s="53"/>
      <c r="AV174" s="150"/>
      <c r="AW174" s="53"/>
      <c r="AX174" s="150"/>
      <c r="AY174" s="53"/>
      <c r="AZ174" s="53"/>
      <c r="BA174" s="53"/>
      <c r="BB174" s="53"/>
      <c r="BC174" s="53"/>
      <c r="BD174" s="53"/>
      <c r="BE174" s="54"/>
      <c r="BF174" s="54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6">
        <f t="shared" si="5"/>
        <v>64</v>
      </c>
      <c r="BV174" s="62"/>
      <c r="BW174" s="63"/>
      <c r="BX174" s="64"/>
      <c r="BY174" s="64"/>
      <c r="BZ174" s="64"/>
      <c r="CA174" s="64"/>
      <c r="CB174" s="64"/>
      <c r="CC174" s="64"/>
      <c r="CD174" s="64"/>
      <c r="CE174" s="63"/>
      <c r="CF174" s="106"/>
      <c r="CG174" s="60">
        <f t="shared" ca="1" si="6"/>
        <v>45049.5</v>
      </c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53"/>
      <c r="DA174" s="53"/>
      <c r="DB174" s="53"/>
      <c r="DC174" s="53"/>
      <c r="DD174" s="150"/>
      <c r="DE174" s="53"/>
      <c r="DF174" s="150"/>
      <c r="DG174" s="53"/>
      <c r="DH174" s="53"/>
      <c r="DI174" s="150"/>
      <c r="DJ174" s="53"/>
      <c r="DK174" s="150"/>
      <c r="DL174" s="53"/>
      <c r="DM174" s="150"/>
      <c r="DN174" s="53"/>
      <c r="DO174" s="150"/>
      <c r="DP174" s="53"/>
      <c r="DQ174" s="53"/>
      <c r="DR174" s="150"/>
      <c r="DS174" s="53"/>
      <c r="DT174" s="150"/>
      <c r="DU174" s="53"/>
      <c r="DV174" s="150"/>
      <c r="DW174" s="53"/>
      <c r="DX174" s="150"/>
      <c r="DY174" s="53"/>
      <c r="DZ174" s="53"/>
      <c r="EA174" s="53"/>
      <c r="EB174" s="53"/>
      <c r="EC174" s="53"/>
      <c r="ED174" s="150"/>
      <c r="EE174" s="53"/>
      <c r="EF174" s="150"/>
      <c r="EG174" s="53"/>
      <c r="EH174" s="150"/>
      <c r="EI174" s="53"/>
      <c r="EJ174" s="150"/>
      <c r="EK174" s="53"/>
      <c r="EL174" s="53"/>
      <c r="EM174" s="150"/>
      <c r="EN174" s="53"/>
      <c r="EO174" s="150"/>
      <c r="EP174" s="53"/>
      <c r="EQ174" s="150"/>
      <c r="ER174" s="53"/>
      <c r="ES174" s="150"/>
      <c r="ET174" s="53"/>
      <c r="EU174" s="53"/>
      <c r="EV174" s="150"/>
      <c r="EW174" s="53"/>
      <c r="EX174" s="150"/>
      <c r="EY174" s="53"/>
      <c r="EZ174" s="53"/>
      <c r="FA174" s="53"/>
      <c r="FB174" s="144"/>
    </row>
    <row r="175" spans="1:158" ht="5.45" customHeight="1" x14ac:dyDescent="1.1499999999999999">
      <c r="A175" s="147"/>
      <c r="B175" s="53"/>
      <c r="C175" s="53"/>
      <c r="D175" s="150"/>
      <c r="E175" s="53"/>
      <c r="F175" s="150"/>
      <c r="G175" s="53"/>
      <c r="H175" s="53"/>
      <c r="I175" s="150"/>
      <c r="J175" s="53"/>
      <c r="K175" s="150"/>
      <c r="L175" s="53"/>
      <c r="M175" s="150"/>
      <c r="N175" s="53"/>
      <c r="O175" s="150"/>
      <c r="P175" s="53"/>
      <c r="Q175" s="53"/>
      <c r="R175" s="150"/>
      <c r="S175" s="53"/>
      <c r="T175" s="150"/>
      <c r="U175" s="53"/>
      <c r="V175" s="150"/>
      <c r="W175" s="53"/>
      <c r="X175" s="150"/>
      <c r="Y175" s="53"/>
      <c r="Z175" s="53"/>
      <c r="AA175" s="53"/>
      <c r="AB175" s="53"/>
      <c r="AC175" s="53"/>
      <c r="AD175" s="150"/>
      <c r="AE175" s="53"/>
      <c r="AF175" s="150"/>
      <c r="AG175" s="53"/>
      <c r="AH175" s="150"/>
      <c r="AI175" s="53"/>
      <c r="AJ175" s="150"/>
      <c r="AK175" s="53"/>
      <c r="AL175" s="53"/>
      <c r="AM175" s="150"/>
      <c r="AN175" s="53"/>
      <c r="AO175" s="150"/>
      <c r="AP175" s="53"/>
      <c r="AQ175" s="150"/>
      <c r="AR175" s="53"/>
      <c r="AS175" s="150"/>
      <c r="AT175" s="53"/>
      <c r="AU175" s="53"/>
      <c r="AV175" s="150"/>
      <c r="AW175" s="53"/>
      <c r="AX175" s="150"/>
      <c r="AY175" s="53"/>
      <c r="AZ175" s="53"/>
      <c r="BA175" s="53"/>
      <c r="BB175" s="53"/>
      <c r="BC175" s="53"/>
      <c r="BD175" s="53"/>
      <c r="BE175" s="54"/>
      <c r="BF175" s="54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6">
        <f t="shared" si="5"/>
        <v>64.5</v>
      </c>
      <c r="BV175" s="57"/>
      <c r="BW175" s="58"/>
      <c r="BX175" s="59"/>
      <c r="BY175" s="59"/>
      <c r="BZ175" s="59"/>
      <c r="CA175" s="59"/>
      <c r="CB175" s="59"/>
      <c r="CC175" s="59"/>
      <c r="CD175" s="59"/>
      <c r="CE175" s="58"/>
      <c r="CF175" s="105"/>
      <c r="CG175" s="60">
        <f t="shared" ca="1" si="6"/>
        <v>45050</v>
      </c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53"/>
      <c r="DA175" s="53"/>
      <c r="DB175" s="53"/>
      <c r="DC175" s="53"/>
      <c r="DD175" s="150"/>
      <c r="DE175" s="53"/>
      <c r="DF175" s="150"/>
      <c r="DG175" s="53"/>
      <c r="DH175" s="53"/>
      <c r="DI175" s="150"/>
      <c r="DJ175" s="53"/>
      <c r="DK175" s="150"/>
      <c r="DL175" s="53"/>
      <c r="DM175" s="150"/>
      <c r="DN175" s="53"/>
      <c r="DO175" s="150"/>
      <c r="DP175" s="53"/>
      <c r="DQ175" s="53"/>
      <c r="DR175" s="150"/>
      <c r="DS175" s="53"/>
      <c r="DT175" s="150"/>
      <c r="DU175" s="53"/>
      <c r="DV175" s="150"/>
      <c r="DW175" s="53"/>
      <c r="DX175" s="150"/>
      <c r="DY175" s="53"/>
      <c r="DZ175" s="53"/>
      <c r="EA175" s="53"/>
      <c r="EB175" s="53"/>
      <c r="EC175" s="53"/>
      <c r="ED175" s="150"/>
      <c r="EE175" s="53"/>
      <c r="EF175" s="150"/>
      <c r="EG175" s="53"/>
      <c r="EH175" s="150"/>
      <c r="EI175" s="53"/>
      <c r="EJ175" s="150"/>
      <c r="EK175" s="53"/>
      <c r="EL175" s="53"/>
      <c r="EM175" s="150"/>
      <c r="EN175" s="53"/>
      <c r="EO175" s="150"/>
      <c r="EP175" s="53"/>
      <c r="EQ175" s="150"/>
      <c r="ER175" s="53"/>
      <c r="ES175" s="150"/>
      <c r="ET175" s="53"/>
      <c r="EU175" s="53"/>
      <c r="EV175" s="150"/>
      <c r="EW175" s="53"/>
      <c r="EX175" s="150"/>
      <c r="EY175" s="53"/>
      <c r="EZ175" s="53"/>
      <c r="FA175" s="53"/>
      <c r="FB175" s="144"/>
    </row>
    <row r="176" spans="1:158" ht="5.45" customHeight="1" x14ac:dyDescent="1.1499999999999999">
      <c r="A176" s="147"/>
      <c r="B176" s="53"/>
      <c r="C176" s="53"/>
      <c r="D176" s="150"/>
      <c r="E176" s="53"/>
      <c r="F176" s="150"/>
      <c r="G176" s="53"/>
      <c r="H176" s="53"/>
      <c r="I176" s="150"/>
      <c r="J176" s="53"/>
      <c r="K176" s="150"/>
      <c r="L176" s="53"/>
      <c r="M176" s="150"/>
      <c r="N176" s="53"/>
      <c r="O176" s="150"/>
      <c r="P176" s="53"/>
      <c r="Q176" s="53"/>
      <c r="R176" s="150"/>
      <c r="S176" s="53"/>
      <c r="T176" s="150"/>
      <c r="U176" s="53"/>
      <c r="V176" s="150"/>
      <c r="W176" s="53"/>
      <c r="X176" s="150"/>
      <c r="Y176" s="53"/>
      <c r="Z176" s="53"/>
      <c r="AA176" s="53"/>
      <c r="AB176" s="53"/>
      <c r="AC176" s="53"/>
      <c r="AD176" s="150"/>
      <c r="AE176" s="53"/>
      <c r="AF176" s="150"/>
      <c r="AG176" s="53"/>
      <c r="AH176" s="150"/>
      <c r="AI176" s="53"/>
      <c r="AJ176" s="150"/>
      <c r="AK176" s="53"/>
      <c r="AL176" s="53"/>
      <c r="AM176" s="150"/>
      <c r="AN176" s="53"/>
      <c r="AO176" s="150"/>
      <c r="AP176" s="53"/>
      <c r="AQ176" s="150"/>
      <c r="AR176" s="53"/>
      <c r="AS176" s="150"/>
      <c r="AT176" s="53"/>
      <c r="AU176" s="53"/>
      <c r="AV176" s="150"/>
      <c r="AW176" s="53"/>
      <c r="AX176" s="150"/>
      <c r="AY176" s="53"/>
      <c r="AZ176" s="53"/>
      <c r="BA176" s="53"/>
      <c r="BB176" s="53"/>
      <c r="BC176" s="53"/>
      <c r="BD176" s="53"/>
      <c r="BE176" s="54"/>
      <c r="BF176" s="54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6">
        <f t="shared" si="5"/>
        <v>65</v>
      </c>
      <c r="BV176" s="62"/>
      <c r="BW176" s="63"/>
      <c r="BX176" s="64"/>
      <c r="BY176" s="64"/>
      <c r="BZ176" s="64"/>
      <c r="CA176" s="64"/>
      <c r="CB176" s="64"/>
      <c r="CC176" s="64"/>
      <c r="CD176" s="64"/>
      <c r="CE176" s="63"/>
      <c r="CF176" s="106"/>
      <c r="CG176" s="60">
        <f t="shared" ref="CG176:CG207" ca="1" si="7">INDEX($1:$1048576,ROW()-1,COLUMN())+12/24</f>
        <v>45050.5</v>
      </c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53"/>
      <c r="DA176" s="53"/>
      <c r="DB176" s="53"/>
      <c r="DC176" s="53"/>
      <c r="DD176" s="150"/>
      <c r="DE176" s="53"/>
      <c r="DF176" s="150"/>
      <c r="DG176" s="53"/>
      <c r="DH176" s="53"/>
      <c r="DI176" s="150"/>
      <c r="DJ176" s="53"/>
      <c r="DK176" s="150"/>
      <c r="DL176" s="53"/>
      <c r="DM176" s="150"/>
      <c r="DN176" s="53"/>
      <c r="DO176" s="150"/>
      <c r="DP176" s="53"/>
      <c r="DQ176" s="53"/>
      <c r="DR176" s="150"/>
      <c r="DS176" s="53"/>
      <c r="DT176" s="150"/>
      <c r="DU176" s="53"/>
      <c r="DV176" s="150"/>
      <c r="DW176" s="53"/>
      <c r="DX176" s="150"/>
      <c r="DY176" s="53"/>
      <c r="DZ176" s="53"/>
      <c r="EA176" s="53"/>
      <c r="EB176" s="53"/>
      <c r="EC176" s="53"/>
      <c r="ED176" s="150"/>
      <c r="EE176" s="53"/>
      <c r="EF176" s="150"/>
      <c r="EG176" s="53"/>
      <c r="EH176" s="150"/>
      <c r="EI176" s="53"/>
      <c r="EJ176" s="150"/>
      <c r="EK176" s="53"/>
      <c r="EL176" s="53"/>
      <c r="EM176" s="150"/>
      <c r="EN176" s="53"/>
      <c r="EO176" s="150"/>
      <c r="EP176" s="53"/>
      <c r="EQ176" s="150"/>
      <c r="ER176" s="53"/>
      <c r="ES176" s="150"/>
      <c r="ET176" s="53"/>
      <c r="EU176" s="53"/>
      <c r="EV176" s="150"/>
      <c r="EW176" s="53"/>
      <c r="EX176" s="150"/>
      <c r="EY176" s="53"/>
      <c r="EZ176" s="53"/>
      <c r="FA176" s="53"/>
      <c r="FB176" s="144"/>
    </row>
    <row r="177" spans="1:158" ht="5.45" customHeight="1" x14ac:dyDescent="1.1499999999999999">
      <c r="A177" s="147"/>
      <c r="B177" s="53"/>
      <c r="C177" s="53"/>
      <c r="D177" s="150"/>
      <c r="E177" s="53"/>
      <c r="F177" s="150"/>
      <c r="G177" s="53"/>
      <c r="H177" s="53"/>
      <c r="I177" s="150"/>
      <c r="J177" s="53"/>
      <c r="K177" s="150"/>
      <c r="L177" s="53"/>
      <c r="M177" s="150"/>
      <c r="N177" s="53"/>
      <c r="O177" s="150"/>
      <c r="P177" s="53"/>
      <c r="Q177" s="53"/>
      <c r="R177" s="150"/>
      <c r="S177" s="53"/>
      <c r="T177" s="150"/>
      <c r="U177" s="53"/>
      <c r="V177" s="150"/>
      <c r="W177" s="53"/>
      <c r="X177" s="150"/>
      <c r="Y177" s="53"/>
      <c r="Z177" s="53"/>
      <c r="AA177" s="53"/>
      <c r="AB177" s="53"/>
      <c r="AC177" s="53"/>
      <c r="AD177" s="150"/>
      <c r="AE177" s="53"/>
      <c r="AF177" s="150"/>
      <c r="AG177" s="53"/>
      <c r="AH177" s="150"/>
      <c r="AI177" s="53"/>
      <c r="AJ177" s="150"/>
      <c r="AK177" s="53"/>
      <c r="AL177" s="53"/>
      <c r="AM177" s="150"/>
      <c r="AN177" s="53"/>
      <c r="AO177" s="150"/>
      <c r="AP177" s="53"/>
      <c r="AQ177" s="150"/>
      <c r="AR177" s="53"/>
      <c r="AS177" s="150"/>
      <c r="AT177" s="53"/>
      <c r="AU177" s="53"/>
      <c r="AV177" s="150"/>
      <c r="AW177" s="53"/>
      <c r="AX177" s="150"/>
      <c r="AY177" s="53"/>
      <c r="AZ177" s="53"/>
      <c r="BA177" s="53"/>
      <c r="BB177" s="53"/>
      <c r="BC177" s="53"/>
      <c r="BD177" s="53"/>
      <c r="BE177" s="54"/>
      <c r="BF177" s="54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6">
        <f t="shared" ref="BU177:BU218" si="8">BU176+0.5</f>
        <v>65.5</v>
      </c>
      <c r="BV177" s="57"/>
      <c r="BW177" s="58"/>
      <c r="BX177" s="59"/>
      <c r="BY177" s="59"/>
      <c r="BZ177" s="59"/>
      <c r="CA177" s="59"/>
      <c r="CB177" s="59"/>
      <c r="CC177" s="59"/>
      <c r="CD177" s="59"/>
      <c r="CE177" s="58"/>
      <c r="CF177" s="105"/>
      <c r="CG177" s="60">
        <f t="shared" ca="1" si="7"/>
        <v>45051</v>
      </c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53"/>
      <c r="DA177" s="53"/>
      <c r="DB177" s="53"/>
      <c r="DC177" s="53"/>
      <c r="DD177" s="150"/>
      <c r="DE177" s="53"/>
      <c r="DF177" s="150"/>
      <c r="DG177" s="53"/>
      <c r="DH177" s="53"/>
      <c r="DI177" s="150"/>
      <c r="DJ177" s="53"/>
      <c r="DK177" s="150"/>
      <c r="DL177" s="53"/>
      <c r="DM177" s="150"/>
      <c r="DN177" s="53"/>
      <c r="DO177" s="150"/>
      <c r="DP177" s="53"/>
      <c r="DQ177" s="53"/>
      <c r="DR177" s="150"/>
      <c r="DS177" s="53"/>
      <c r="DT177" s="150"/>
      <c r="DU177" s="53"/>
      <c r="DV177" s="150"/>
      <c r="DW177" s="53"/>
      <c r="DX177" s="150"/>
      <c r="DY177" s="53"/>
      <c r="DZ177" s="53"/>
      <c r="EA177" s="53"/>
      <c r="EB177" s="53"/>
      <c r="EC177" s="53"/>
      <c r="ED177" s="150"/>
      <c r="EE177" s="53"/>
      <c r="EF177" s="150"/>
      <c r="EG177" s="53"/>
      <c r="EH177" s="150"/>
      <c r="EI177" s="53"/>
      <c r="EJ177" s="150"/>
      <c r="EK177" s="53"/>
      <c r="EL177" s="53"/>
      <c r="EM177" s="150"/>
      <c r="EN177" s="53"/>
      <c r="EO177" s="150"/>
      <c r="EP177" s="53"/>
      <c r="EQ177" s="150"/>
      <c r="ER177" s="53"/>
      <c r="ES177" s="150"/>
      <c r="ET177" s="53"/>
      <c r="EU177" s="53"/>
      <c r="EV177" s="150"/>
      <c r="EW177" s="53"/>
      <c r="EX177" s="150"/>
      <c r="EY177" s="53"/>
      <c r="EZ177" s="53"/>
      <c r="FA177" s="53"/>
      <c r="FB177" s="144"/>
    </row>
    <row r="178" spans="1:158" ht="5.45" customHeight="1" x14ac:dyDescent="1.1499999999999999">
      <c r="A178" s="147"/>
      <c r="B178" s="53"/>
      <c r="C178" s="53"/>
      <c r="D178" s="150"/>
      <c r="E178" s="53"/>
      <c r="F178" s="150"/>
      <c r="G178" s="53"/>
      <c r="H178" s="53"/>
      <c r="I178" s="150"/>
      <c r="J178" s="53"/>
      <c r="K178" s="150"/>
      <c r="L178" s="53"/>
      <c r="M178" s="150"/>
      <c r="N178" s="53"/>
      <c r="O178" s="150"/>
      <c r="P178" s="53"/>
      <c r="Q178" s="53"/>
      <c r="R178" s="150"/>
      <c r="S178" s="53"/>
      <c r="T178" s="150"/>
      <c r="U178" s="53"/>
      <c r="V178" s="150"/>
      <c r="W178" s="53"/>
      <c r="X178" s="150"/>
      <c r="Y178" s="53"/>
      <c r="Z178" s="53"/>
      <c r="AA178" s="53"/>
      <c r="AB178" s="53"/>
      <c r="AC178" s="53"/>
      <c r="AD178" s="150"/>
      <c r="AE178" s="53"/>
      <c r="AF178" s="150"/>
      <c r="AG178" s="53"/>
      <c r="AH178" s="150"/>
      <c r="AI178" s="53"/>
      <c r="AJ178" s="150"/>
      <c r="AK178" s="53"/>
      <c r="AL178" s="53"/>
      <c r="AM178" s="150"/>
      <c r="AN178" s="53"/>
      <c r="AO178" s="150"/>
      <c r="AP178" s="53"/>
      <c r="AQ178" s="150"/>
      <c r="AR178" s="53"/>
      <c r="AS178" s="150"/>
      <c r="AT178" s="53"/>
      <c r="AU178" s="53"/>
      <c r="AV178" s="150"/>
      <c r="AW178" s="53"/>
      <c r="AX178" s="150"/>
      <c r="AY178" s="53"/>
      <c r="AZ178" s="53"/>
      <c r="BA178" s="53"/>
      <c r="BB178" s="53"/>
      <c r="BC178" s="53"/>
      <c r="BD178" s="53"/>
      <c r="BE178" s="54"/>
      <c r="BF178" s="54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6">
        <f t="shared" si="8"/>
        <v>66</v>
      </c>
      <c r="BV178" s="62"/>
      <c r="BW178" s="63"/>
      <c r="BX178" s="64"/>
      <c r="BY178" s="64"/>
      <c r="BZ178" s="64"/>
      <c r="CA178" s="64"/>
      <c r="CB178" s="64"/>
      <c r="CC178" s="64"/>
      <c r="CD178" s="64"/>
      <c r="CE178" s="63"/>
      <c r="CF178" s="106"/>
      <c r="CG178" s="60">
        <f t="shared" ca="1" si="7"/>
        <v>45051.5</v>
      </c>
      <c r="CH178" s="65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53"/>
      <c r="DB178" s="53"/>
      <c r="DC178" s="53"/>
      <c r="DD178" s="150"/>
      <c r="DE178" s="53"/>
      <c r="DF178" s="150"/>
      <c r="DG178" s="53"/>
      <c r="DH178" s="53"/>
      <c r="DI178" s="150"/>
      <c r="DJ178" s="53"/>
      <c r="DK178" s="150"/>
      <c r="DL178" s="53"/>
      <c r="DM178" s="150"/>
      <c r="DN178" s="53"/>
      <c r="DO178" s="150"/>
      <c r="DP178" s="53"/>
      <c r="DQ178" s="53"/>
      <c r="DR178" s="150"/>
      <c r="DS178" s="53"/>
      <c r="DT178" s="150"/>
      <c r="DU178" s="53"/>
      <c r="DV178" s="150"/>
      <c r="DW178" s="53"/>
      <c r="DX178" s="150"/>
      <c r="DY178" s="53"/>
      <c r="DZ178" s="53"/>
      <c r="EA178" s="53"/>
      <c r="EB178" s="53"/>
      <c r="EC178" s="53"/>
      <c r="ED178" s="150"/>
      <c r="EE178" s="53"/>
      <c r="EF178" s="150"/>
      <c r="EG178" s="53"/>
      <c r="EH178" s="150"/>
      <c r="EI178" s="53"/>
      <c r="EJ178" s="150"/>
      <c r="EK178" s="53"/>
      <c r="EL178" s="53"/>
      <c r="EM178" s="150"/>
      <c r="EN178" s="53"/>
      <c r="EO178" s="150"/>
      <c r="EP178" s="53"/>
      <c r="EQ178" s="150"/>
      <c r="ER178" s="53"/>
      <c r="ES178" s="150"/>
      <c r="ET178" s="53"/>
      <c r="EU178" s="53"/>
      <c r="EV178" s="150"/>
      <c r="EW178" s="53"/>
      <c r="EX178" s="150"/>
      <c r="EY178" s="53"/>
      <c r="EZ178" s="53"/>
      <c r="FA178" s="53"/>
      <c r="FB178" s="144"/>
    </row>
    <row r="179" spans="1:158" ht="5.45" customHeight="1" x14ac:dyDescent="1.1499999999999999">
      <c r="A179" s="147"/>
      <c r="B179" s="53"/>
      <c r="C179" s="53"/>
      <c r="D179" s="150"/>
      <c r="E179" s="53"/>
      <c r="F179" s="150"/>
      <c r="G179" s="53"/>
      <c r="H179" s="53"/>
      <c r="I179" s="150"/>
      <c r="J179" s="53"/>
      <c r="K179" s="150"/>
      <c r="L179" s="53"/>
      <c r="M179" s="150"/>
      <c r="N179" s="53"/>
      <c r="O179" s="150"/>
      <c r="P179" s="53"/>
      <c r="Q179" s="53"/>
      <c r="R179" s="150"/>
      <c r="S179" s="53"/>
      <c r="T179" s="150"/>
      <c r="U179" s="53"/>
      <c r="V179" s="150"/>
      <c r="W179" s="53"/>
      <c r="X179" s="150"/>
      <c r="Y179" s="53"/>
      <c r="Z179" s="53"/>
      <c r="AA179" s="53"/>
      <c r="AB179" s="53"/>
      <c r="AC179" s="53"/>
      <c r="AD179" s="150"/>
      <c r="AE179" s="53"/>
      <c r="AF179" s="150"/>
      <c r="AG179" s="53"/>
      <c r="AH179" s="150"/>
      <c r="AI179" s="53"/>
      <c r="AJ179" s="150"/>
      <c r="AK179" s="53"/>
      <c r="AL179" s="53"/>
      <c r="AM179" s="150"/>
      <c r="AN179" s="53"/>
      <c r="AO179" s="150"/>
      <c r="AP179" s="53"/>
      <c r="AQ179" s="150"/>
      <c r="AR179" s="53"/>
      <c r="AS179" s="150"/>
      <c r="AT179" s="53"/>
      <c r="AU179" s="53"/>
      <c r="AV179" s="150"/>
      <c r="AW179" s="53"/>
      <c r="AX179" s="150"/>
      <c r="AY179" s="53"/>
      <c r="AZ179" s="53"/>
      <c r="BA179" s="53"/>
      <c r="BB179" s="53"/>
      <c r="BC179" s="53"/>
      <c r="BD179" s="53"/>
      <c r="BE179" s="54"/>
      <c r="BF179" s="54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6">
        <f t="shared" si="8"/>
        <v>66.5</v>
      </c>
      <c r="BV179" s="57"/>
      <c r="BW179" s="58"/>
      <c r="BX179" s="59"/>
      <c r="BY179" s="59"/>
      <c r="BZ179" s="59"/>
      <c r="CA179" s="59"/>
      <c r="CB179" s="59"/>
      <c r="CC179" s="59"/>
      <c r="CD179" s="59"/>
      <c r="CE179" s="58"/>
      <c r="CF179" s="105"/>
      <c r="CG179" s="60">
        <f t="shared" ca="1" si="7"/>
        <v>45052</v>
      </c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53"/>
      <c r="DB179" s="53"/>
      <c r="DC179" s="53"/>
      <c r="DD179" s="150"/>
      <c r="DE179" s="53"/>
      <c r="DF179" s="150"/>
      <c r="DG179" s="53"/>
      <c r="DH179" s="53"/>
      <c r="DI179" s="150"/>
      <c r="DJ179" s="53"/>
      <c r="DK179" s="150"/>
      <c r="DL179" s="53"/>
      <c r="DM179" s="150"/>
      <c r="DN179" s="53"/>
      <c r="DO179" s="150"/>
      <c r="DP179" s="53"/>
      <c r="DQ179" s="53"/>
      <c r="DR179" s="150"/>
      <c r="DS179" s="53"/>
      <c r="DT179" s="150"/>
      <c r="DU179" s="53"/>
      <c r="DV179" s="150"/>
      <c r="DW179" s="53"/>
      <c r="DX179" s="150"/>
      <c r="DY179" s="53"/>
      <c r="DZ179" s="53"/>
      <c r="EA179" s="53"/>
      <c r="EB179" s="53"/>
      <c r="EC179" s="53"/>
      <c r="ED179" s="150"/>
      <c r="EE179" s="53"/>
      <c r="EF179" s="150"/>
      <c r="EG179" s="53"/>
      <c r="EH179" s="150"/>
      <c r="EI179" s="53"/>
      <c r="EJ179" s="150"/>
      <c r="EK179" s="53"/>
      <c r="EL179" s="53"/>
      <c r="EM179" s="150"/>
      <c r="EN179" s="53"/>
      <c r="EO179" s="150"/>
      <c r="EP179" s="53"/>
      <c r="EQ179" s="150"/>
      <c r="ER179" s="53"/>
      <c r="ES179" s="150"/>
      <c r="ET179" s="53"/>
      <c r="EU179" s="53"/>
      <c r="EV179" s="150"/>
      <c r="EW179" s="53"/>
      <c r="EX179" s="150"/>
      <c r="EY179" s="53"/>
      <c r="EZ179" s="53"/>
      <c r="FA179" s="53"/>
      <c r="FB179" s="144"/>
    </row>
    <row r="180" spans="1:158" ht="5.45" customHeight="1" x14ac:dyDescent="1.1499999999999999">
      <c r="A180" s="147"/>
      <c r="B180" s="53"/>
      <c r="C180" s="53"/>
      <c r="D180" s="150"/>
      <c r="E180" s="53"/>
      <c r="F180" s="150"/>
      <c r="G180" s="53"/>
      <c r="H180" s="53"/>
      <c r="I180" s="150"/>
      <c r="J180" s="53"/>
      <c r="K180" s="150"/>
      <c r="L180" s="53"/>
      <c r="M180" s="150"/>
      <c r="N180" s="53"/>
      <c r="O180" s="150"/>
      <c r="P180" s="53"/>
      <c r="Q180" s="53"/>
      <c r="R180" s="150"/>
      <c r="S180" s="53"/>
      <c r="T180" s="150"/>
      <c r="U180" s="53"/>
      <c r="V180" s="150"/>
      <c r="W180" s="53"/>
      <c r="X180" s="150"/>
      <c r="Y180" s="53"/>
      <c r="Z180" s="53"/>
      <c r="AA180" s="53"/>
      <c r="AB180" s="53"/>
      <c r="AC180" s="53"/>
      <c r="AD180" s="150"/>
      <c r="AE180" s="53"/>
      <c r="AF180" s="150"/>
      <c r="AG180" s="53"/>
      <c r="AH180" s="150"/>
      <c r="AI180" s="53"/>
      <c r="AJ180" s="150"/>
      <c r="AK180" s="53"/>
      <c r="AL180" s="53"/>
      <c r="AM180" s="150"/>
      <c r="AN180" s="53"/>
      <c r="AO180" s="150"/>
      <c r="AP180" s="53"/>
      <c r="AQ180" s="150"/>
      <c r="AR180" s="53"/>
      <c r="AS180" s="150"/>
      <c r="AT180" s="53"/>
      <c r="AU180" s="53"/>
      <c r="AV180" s="150"/>
      <c r="AW180" s="53"/>
      <c r="AX180" s="150"/>
      <c r="AY180" s="53"/>
      <c r="AZ180" s="53"/>
      <c r="BA180" s="53"/>
      <c r="BB180" s="53"/>
      <c r="BC180" s="53"/>
      <c r="BD180" s="53"/>
      <c r="BE180" s="54"/>
      <c r="BF180" s="54"/>
      <c r="BG180" s="159">
        <f>BU186</f>
        <v>70</v>
      </c>
      <c r="BH180" s="159"/>
      <c r="BI180" s="159"/>
      <c r="BJ180" s="159"/>
      <c r="BK180" s="159"/>
      <c r="BL180" s="159"/>
      <c r="BM180" s="159"/>
      <c r="BN180" s="159"/>
      <c r="BO180" s="159"/>
      <c r="BP180" s="159"/>
      <c r="BQ180" s="159"/>
      <c r="BR180" s="159"/>
      <c r="BS180" s="159"/>
      <c r="BT180" s="159"/>
      <c r="BU180" s="56">
        <f t="shared" si="8"/>
        <v>67</v>
      </c>
      <c r="BV180" s="62"/>
      <c r="BW180" s="63"/>
      <c r="BX180" s="64"/>
      <c r="BY180" s="64"/>
      <c r="BZ180" s="64"/>
      <c r="CA180" s="64"/>
      <c r="CB180" s="64"/>
      <c r="CC180" s="64"/>
      <c r="CD180" s="64"/>
      <c r="CE180" s="63"/>
      <c r="CF180" s="106"/>
      <c r="CG180" s="60">
        <f t="shared" ca="1" si="7"/>
        <v>45052.5</v>
      </c>
      <c r="CH180" s="151">
        <f>BG180*24</f>
        <v>1680</v>
      </c>
      <c r="CI180" s="152"/>
      <c r="CJ180" s="152"/>
      <c r="CK180" s="152"/>
      <c r="CL180" s="152"/>
      <c r="CM180" s="152"/>
      <c r="CN180" s="152"/>
      <c r="CO180" s="152"/>
      <c r="CP180" s="152"/>
      <c r="CQ180" s="152"/>
      <c r="CR180" s="152"/>
      <c r="CS180" s="152"/>
      <c r="CT180" s="152"/>
      <c r="CU180" s="152"/>
      <c r="CV180" s="152"/>
      <c r="CW180" s="152"/>
      <c r="CX180" s="152"/>
      <c r="CY180" s="152"/>
      <c r="CZ180" s="152"/>
      <c r="DA180" s="153"/>
      <c r="DB180" s="153"/>
      <c r="DC180" s="153"/>
      <c r="DD180" s="150"/>
      <c r="DE180" s="53"/>
      <c r="DF180" s="150"/>
      <c r="DG180" s="53"/>
      <c r="DH180" s="53"/>
      <c r="DI180" s="150"/>
      <c r="DJ180" s="53"/>
      <c r="DK180" s="150"/>
      <c r="DL180" s="53"/>
      <c r="DM180" s="150"/>
      <c r="DN180" s="53"/>
      <c r="DO180" s="150"/>
      <c r="DP180" s="53"/>
      <c r="DQ180" s="53"/>
      <c r="DR180" s="150"/>
      <c r="DS180" s="53"/>
      <c r="DT180" s="150"/>
      <c r="DU180" s="53"/>
      <c r="DV180" s="150"/>
      <c r="DW180" s="53"/>
      <c r="DX180" s="150"/>
      <c r="DY180" s="53"/>
      <c r="DZ180" s="53"/>
      <c r="EA180" s="53"/>
      <c r="EB180" s="53"/>
      <c r="EC180" s="53"/>
      <c r="ED180" s="150"/>
      <c r="EE180" s="53"/>
      <c r="EF180" s="150"/>
      <c r="EG180" s="53"/>
      <c r="EH180" s="150"/>
      <c r="EI180" s="53"/>
      <c r="EJ180" s="150"/>
      <c r="EK180" s="53"/>
      <c r="EL180" s="53"/>
      <c r="EM180" s="150"/>
      <c r="EN180" s="53"/>
      <c r="EO180" s="150"/>
      <c r="EP180" s="53"/>
      <c r="EQ180" s="150"/>
      <c r="ER180" s="53"/>
      <c r="ES180" s="150"/>
      <c r="ET180" s="53"/>
      <c r="EU180" s="53"/>
      <c r="EV180" s="150"/>
      <c r="EW180" s="53"/>
      <c r="EX180" s="150"/>
      <c r="EY180" s="53"/>
      <c r="EZ180" s="53"/>
      <c r="FA180" s="53"/>
      <c r="FB180" s="144"/>
    </row>
    <row r="181" spans="1:158" ht="5.45" customHeight="1" x14ac:dyDescent="1.1499999999999999">
      <c r="A181" s="147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4"/>
      <c r="BF181" s="54"/>
      <c r="BG181" s="159"/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159"/>
      <c r="BR181" s="159"/>
      <c r="BS181" s="159"/>
      <c r="BT181" s="159"/>
      <c r="BU181" s="56">
        <f t="shared" si="8"/>
        <v>67.5</v>
      </c>
      <c r="BV181" s="57"/>
      <c r="BW181" s="58"/>
      <c r="BX181" s="59"/>
      <c r="BY181" s="59"/>
      <c r="BZ181" s="59"/>
      <c r="CA181" s="59"/>
      <c r="CB181" s="59"/>
      <c r="CC181" s="59"/>
      <c r="CD181" s="59"/>
      <c r="CE181" s="58"/>
      <c r="CF181" s="105"/>
      <c r="CG181" s="60">
        <f t="shared" ca="1" si="7"/>
        <v>45053</v>
      </c>
      <c r="CH181" s="152"/>
      <c r="CI181" s="152"/>
      <c r="CJ181" s="152"/>
      <c r="CK181" s="152"/>
      <c r="CL181" s="152"/>
      <c r="CM181" s="152"/>
      <c r="CN181" s="152"/>
      <c r="CO181" s="152"/>
      <c r="CP181" s="152"/>
      <c r="CQ181" s="152"/>
      <c r="CR181" s="152"/>
      <c r="CS181" s="152"/>
      <c r="CT181" s="152"/>
      <c r="CU181" s="152"/>
      <c r="CV181" s="152"/>
      <c r="CW181" s="152"/>
      <c r="CX181" s="152"/>
      <c r="CY181" s="152"/>
      <c r="CZ181" s="152"/>
      <c r="DA181" s="153"/>
      <c r="DB181" s="153"/>
      <c r="DC181" s="1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53"/>
      <c r="ED181" s="53"/>
      <c r="EE181" s="53"/>
      <c r="EF181" s="53"/>
      <c r="EG181" s="53"/>
      <c r="EH181" s="53"/>
      <c r="EI181" s="53"/>
      <c r="EJ181" s="53"/>
      <c r="EK181" s="53"/>
      <c r="EL181" s="53"/>
      <c r="EM181" s="53"/>
      <c r="EN181" s="53"/>
      <c r="EO181" s="53"/>
      <c r="EP181" s="53"/>
      <c r="EQ181" s="53"/>
      <c r="ER181" s="53"/>
      <c r="ES181" s="53"/>
      <c r="ET181" s="53"/>
      <c r="EU181" s="53"/>
      <c r="EV181" s="53"/>
      <c r="EW181" s="53"/>
      <c r="EX181" s="53"/>
      <c r="EY181" s="53"/>
      <c r="EZ181" s="53"/>
      <c r="FA181" s="53"/>
      <c r="FB181" s="144"/>
    </row>
    <row r="182" spans="1:158" ht="5.45" customHeight="1" x14ac:dyDescent="1.1499999999999999">
      <c r="A182" s="147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4"/>
      <c r="BF182" s="54"/>
      <c r="BG182" s="159"/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59"/>
      <c r="BR182" s="159"/>
      <c r="BS182" s="159"/>
      <c r="BT182" s="159"/>
      <c r="BU182" s="56">
        <f t="shared" si="8"/>
        <v>68</v>
      </c>
      <c r="BV182" s="62"/>
      <c r="BW182" s="63"/>
      <c r="BX182" s="64"/>
      <c r="BY182" s="64"/>
      <c r="BZ182" s="64"/>
      <c r="CA182" s="64"/>
      <c r="CB182" s="64"/>
      <c r="CC182" s="64"/>
      <c r="CD182" s="64"/>
      <c r="CE182" s="63"/>
      <c r="CF182" s="106"/>
      <c r="CG182" s="60">
        <f t="shared" ca="1" si="7"/>
        <v>45053.5</v>
      </c>
      <c r="CH182" s="152"/>
      <c r="CI182" s="152"/>
      <c r="CJ182" s="152"/>
      <c r="CK182" s="152"/>
      <c r="CL182" s="152"/>
      <c r="CM182" s="152"/>
      <c r="CN182" s="152"/>
      <c r="CO182" s="152"/>
      <c r="CP182" s="152"/>
      <c r="CQ182" s="152"/>
      <c r="CR182" s="152"/>
      <c r="CS182" s="152"/>
      <c r="CT182" s="152"/>
      <c r="CU182" s="152"/>
      <c r="CV182" s="152"/>
      <c r="CW182" s="152"/>
      <c r="CX182" s="152"/>
      <c r="CY182" s="152"/>
      <c r="CZ182" s="152"/>
      <c r="DA182" s="153"/>
      <c r="DB182" s="153"/>
      <c r="DC182" s="1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  <c r="EQ182" s="53"/>
      <c r="ER182" s="53"/>
      <c r="ES182" s="53"/>
      <c r="ET182" s="53"/>
      <c r="EU182" s="53"/>
      <c r="EV182" s="53"/>
      <c r="EW182" s="53"/>
      <c r="EX182" s="53"/>
      <c r="EY182" s="53"/>
      <c r="EZ182" s="53"/>
      <c r="FA182" s="53"/>
      <c r="FB182" s="144"/>
    </row>
    <row r="183" spans="1:158" ht="5.45" customHeight="1" x14ac:dyDescent="1.1499999999999999">
      <c r="A183" s="147"/>
      <c r="B183" s="53"/>
      <c r="C183" s="53"/>
      <c r="D183" s="150">
        <f>D193+10</f>
        <v>21</v>
      </c>
      <c r="E183" s="53"/>
      <c r="F183" s="150">
        <f>D183+1</f>
        <v>22</v>
      </c>
      <c r="G183" s="53"/>
      <c r="H183" s="150">
        <f>F183+1</f>
        <v>23</v>
      </c>
      <c r="I183" s="53"/>
      <c r="J183" s="150">
        <f>H183+1</f>
        <v>24</v>
      </c>
      <c r="K183" s="53"/>
      <c r="L183" s="53"/>
      <c r="M183" s="150">
        <f>J183+1</f>
        <v>25</v>
      </c>
      <c r="N183" s="53"/>
      <c r="O183" s="150">
        <f>M183+1</f>
        <v>26</v>
      </c>
      <c r="P183" s="53"/>
      <c r="Q183" s="150">
        <f>O183+1</f>
        <v>27</v>
      </c>
      <c r="R183" s="53"/>
      <c r="S183" s="150">
        <f>Q183+1</f>
        <v>28</v>
      </c>
      <c r="T183" s="53"/>
      <c r="U183" s="53"/>
      <c r="V183" s="150">
        <f>S183+1</f>
        <v>29</v>
      </c>
      <c r="W183" s="53"/>
      <c r="X183" s="150">
        <f>V183+1</f>
        <v>30</v>
      </c>
      <c r="Y183" s="53"/>
      <c r="Z183" s="53"/>
      <c r="AA183" s="53"/>
      <c r="AB183" s="53"/>
      <c r="AC183" s="53"/>
      <c r="AD183" s="150">
        <f>AD193+10</f>
        <v>71</v>
      </c>
      <c r="AE183" s="53"/>
      <c r="AF183" s="150">
        <f>AD183+1</f>
        <v>72</v>
      </c>
      <c r="AG183" s="53"/>
      <c r="AH183" s="53"/>
      <c r="AI183" s="150">
        <f>AF183+1</f>
        <v>73</v>
      </c>
      <c r="AJ183" s="53"/>
      <c r="AK183" s="150">
        <f>AI183+1</f>
        <v>74</v>
      </c>
      <c r="AL183" s="53"/>
      <c r="AM183" s="150">
        <f>AK183+1</f>
        <v>75</v>
      </c>
      <c r="AN183" s="53"/>
      <c r="AO183" s="150">
        <f>AM183+1</f>
        <v>76</v>
      </c>
      <c r="AP183" s="53"/>
      <c r="AQ183" s="53"/>
      <c r="AR183" s="150">
        <f>AO183+1</f>
        <v>77</v>
      </c>
      <c r="AS183" s="53"/>
      <c r="AT183" s="150">
        <f>AR183+1</f>
        <v>78</v>
      </c>
      <c r="AU183" s="53"/>
      <c r="AV183" s="150">
        <f>AT183+1</f>
        <v>79</v>
      </c>
      <c r="AW183" s="53"/>
      <c r="AX183" s="150">
        <f>AV183+1</f>
        <v>80</v>
      </c>
      <c r="AY183" s="53"/>
      <c r="AZ183" s="53"/>
      <c r="BA183" s="53"/>
      <c r="BB183" s="53"/>
      <c r="BC183" s="53"/>
      <c r="BD183" s="53"/>
      <c r="BE183" s="54"/>
      <c r="BF183" s="54"/>
      <c r="BG183" s="159"/>
      <c r="BH183" s="159"/>
      <c r="BI183" s="159"/>
      <c r="BJ183" s="159"/>
      <c r="BK183" s="159"/>
      <c r="BL183" s="159"/>
      <c r="BM183" s="159"/>
      <c r="BN183" s="159"/>
      <c r="BO183" s="159"/>
      <c r="BP183" s="159"/>
      <c r="BQ183" s="159"/>
      <c r="BR183" s="159"/>
      <c r="BS183" s="159"/>
      <c r="BT183" s="159"/>
      <c r="BU183" s="56">
        <f t="shared" si="8"/>
        <v>68.5</v>
      </c>
      <c r="BV183" s="57"/>
      <c r="BW183" s="58"/>
      <c r="BX183" s="59"/>
      <c r="BY183" s="59"/>
      <c r="BZ183" s="59"/>
      <c r="CA183" s="59"/>
      <c r="CB183" s="59"/>
      <c r="CC183" s="59"/>
      <c r="CD183" s="59"/>
      <c r="CE183" s="58"/>
      <c r="CF183" s="105"/>
      <c r="CG183" s="60">
        <f t="shared" ca="1" si="7"/>
        <v>45054</v>
      </c>
      <c r="CH183" s="152"/>
      <c r="CI183" s="152"/>
      <c r="CJ183" s="152"/>
      <c r="CK183" s="152"/>
      <c r="CL183" s="152"/>
      <c r="CM183" s="152"/>
      <c r="CN183" s="152"/>
      <c r="CO183" s="152"/>
      <c r="CP183" s="152"/>
      <c r="CQ183" s="152"/>
      <c r="CR183" s="152"/>
      <c r="CS183" s="152"/>
      <c r="CT183" s="152"/>
      <c r="CU183" s="152"/>
      <c r="CV183" s="152"/>
      <c r="CW183" s="152"/>
      <c r="CX183" s="152"/>
      <c r="CY183" s="152"/>
      <c r="CZ183" s="152"/>
      <c r="DA183" s="153"/>
      <c r="DB183" s="153"/>
      <c r="DC183" s="153"/>
      <c r="DD183" s="150">
        <f>DF183+1</f>
        <v>180</v>
      </c>
      <c r="DE183" s="53"/>
      <c r="DF183" s="150">
        <f>DH183+1</f>
        <v>179</v>
      </c>
      <c r="DG183" s="53"/>
      <c r="DH183" s="150">
        <f>DJ183+1</f>
        <v>178</v>
      </c>
      <c r="DI183" s="53"/>
      <c r="DJ183" s="150">
        <f>DM183+1</f>
        <v>177</v>
      </c>
      <c r="DK183" s="53"/>
      <c r="DL183" s="53"/>
      <c r="DM183" s="150">
        <f>DO183+1</f>
        <v>176</v>
      </c>
      <c r="DN183" s="53"/>
      <c r="DO183" s="150">
        <f>DQ183+1</f>
        <v>175</v>
      </c>
      <c r="DP183" s="53"/>
      <c r="DQ183" s="150">
        <f>DS183+1</f>
        <v>174</v>
      </c>
      <c r="DR183" s="53"/>
      <c r="DS183" s="150">
        <f>DV183+1</f>
        <v>173</v>
      </c>
      <c r="DT183" s="53"/>
      <c r="DU183" s="53"/>
      <c r="DV183" s="150">
        <f>DX183+1</f>
        <v>172</v>
      </c>
      <c r="DW183" s="53"/>
      <c r="DX183" s="150">
        <f>DX193+10</f>
        <v>171</v>
      </c>
      <c r="DY183" s="53"/>
      <c r="DZ183" s="53"/>
      <c r="EA183" s="53"/>
      <c r="EB183" s="53"/>
      <c r="EC183" s="53"/>
      <c r="ED183" s="150">
        <f>EF183+1</f>
        <v>130</v>
      </c>
      <c r="EE183" s="53"/>
      <c r="EF183" s="150">
        <f>EI183+1</f>
        <v>129</v>
      </c>
      <c r="EG183" s="53"/>
      <c r="EH183" s="53"/>
      <c r="EI183" s="150">
        <f>EK183+1</f>
        <v>128</v>
      </c>
      <c r="EJ183" s="53"/>
      <c r="EK183" s="150">
        <f>EM183+1</f>
        <v>127</v>
      </c>
      <c r="EL183" s="53"/>
      <c r="EM183" s="150">
        <f>EO183+1</f>
        <v>126</v>
      </c>
      <c r="EN183" s="53"/>
      <c r="EO183" s="150">
        <f>ER183+1</f>
        <v>125</v>
      </c>
      <c r="EP183" s="53"/>
      <c r="EQ183" s="53"/>
      <c r="ER183" s="150">
        <f>ET183+1</f>
        <v>124</v>
      </c>
      <c r="ES183" s="53"/>
      <c r="ET183" s="150">
        <f>EV183+1</f>
        <v>123</v>
      </c>
      <c r="EU183" s="53"/>
      <c r="EV183" s="150">
        <f>EX183+1</f>
        <v>122</v>
      </c>
      <c r="EW183" s="53"/>
      <c r="EX183" s="150">
        <f>EX193+10</f>
        <v>121</v>
      </c>
      <c r="EY183" s="53"/>
      <c r="EZ183" s="53"/>
      <c r="FA183" s="53"/>
      <c r="FB183" s="144"/>
    </row>
    <row r="184" spans="1:158" ht="5.45" customHeight="1" x14ac:dyDescent="1.1499999999999999">
      <c r="A184" s="147"/>
      <c r="B184" s="53"/>
      <c r="C184" s="53"/>
      <c r="D184" s="150"/>
      <c r="E184" s="53"/>
      <c r="F184" s="150"/>
      <c r="G184" s="53"/>
      <c r="H184" s="150"/>
      <c r="I184" s="53"/>
      <c r="J184" s="150"/>
      <c r="K184" s="53"/>
      <c r="L184" s="53"/>
      <c r="M184" s="150"/>
      <c r="N184" s="53"/>
      <c r="O184" s="150"/>
      <c r="P184" s="53"/>
      <c r="Q184" s="150"/>
      <c r="R184" s="53"/>
      <c r="S184" s="150"/>
      <c r="T184" s="53"/>
      <c r="U184" s="53"/>
      <c r="V184" s="150"/>
      <c r="W184" s="53"/>
      <c r="X184" s="150"/>
      <c r="Y184" s="53"/>
      <c r="Z184" s="53"/>
      <c r="AA184" s="53"/>
      <c r="AB184" s="53"/>
      <c r="AC184" s="53"/>
      <c r="AD184" s="150"/>
      <c r="AE184" s="53"/>
      <c r="AF184" s="150"/>
      <c r="AG184" s="53"/>
      <c r="AH184" s="53"/>
      <c r="AI184" s="150"/>
      <c r="AJ184" s="53"/>
      <c r="AK184" s="150"/>
      <c r="AL184" s="53"/>
      <c r="AM184" s="150"/>
      <c r="AN184" s="53"/>
      <c r="AO184" s="150"/>
      <c r="AP184" s="53"/>
      <c r="AQ184" s="53"/>
      <c r="AR184" s="150"/>
      <c r="AS184" s="53"/>
      <c r="AT184" s="150"/>
      <c r="AU184" s="53"/>
      <c r="AV184" s="150"/>
      <c r="AW184" s="53"/>
      <c r="AX184" s="150"/>
      <c r="AY184" s="53"/>
      <c r="AZ184" s="53"/>
      <c r="BA184" s="53"/>
      <c r="BB184" s="53"/>
      <c r="BC184" s="53"/>
      <c r="BD184" s="53"/>
      <c r="BE184" s="54"/>
      <c r="BF184" s="54"/>
      <c r="BG184" s="159"/>
      <c r="BH184" s="159"/>
      <c r="BI184" s="159"/>
      <c r="BJ184" s="159"/>
      <c r="BK184" s="159"/>
      <c r="BL184" s="159"/>
      <c r="BM184" s="159"/>
      <c r="BN184" s="159"/>
      <c r="BO184" s="159"/>
      <c r="BP184" s="159"/>
      <c r="BQ184" s="159"/>
      <c r="BR184" s="159"/>
      <c r="BS184" s="159"/>
      <c r="BT184" s="159"/>
      <c r="BU184" s="56">
        <f t="shared" si="8"/>
        <v>69</v>
      </c>
      <c r="BV184" s="62"/>
      <c r="BW184" s="63"/>
      <c r="BX184" s="64"/>
      <c r="BY184" s="64"/>
      <c r="BZ184" s="64"/>
      <c r="CA184" s="64"/>
      <c r="CB184" s="64"/>
      <c r="CC184" s="64"/>
      <c r="CD184" s="64"/>
      <c r="CE184" s="63"/>
      <c r="CF184" s="106"/>
      <c r="CG184" s="60">
        <f t="shared" ca="1" si="7"/>
        <v>45054.5</v>
      </c>
      <c r="CH184" s="152"/>
      <c r="CI184" s="152"/>
      <c r="CJ184" s="152"/>
      <c r="CK184" s="152"/>
      <c r="CL184" s="152"/>
      <c r="CM184" s="152"/>
      <c r="CN184" s="152"/>
      <c r="CO184" s="152"/>
      <c r="CP184" s="152"/>
      <c r="CQ184" s="152"/>
      <c r="CR184" s="152"/>
      <c r="CS184" s="152"/>
      <c r="CT184" s="152"/>
      <c r="CU184" s="152"/>
      <c r="CV184" s="152"/>
      <c r="CW184" s="152"/>
      <c r="CX184" s="152"/>
      <c r="CY184" s="152"/>
      <c r="CZ184" s="152"/>
      <c r="DA184" s="153"/>
      <c r="DB184" s="153"/>
      <c r="DC184" s="153"/>
      <c r="DD184" s="150"/>
      <c r="DE184" s="53"/>
      <c r="DF184" s="150"/>
      <c r="DG184" s="53"/>
      <c r="DH184" s="150"/>
      <c r="DI184" s="53"/>
      <c r="DJ184" s="150"/>
      <c r="DK184" s="53"/>
      <c r="DL184" s="53"/>
      <c r="DM184" s="150"/>
      <c r="DN184" s="53"/>
      <c r="DO184" s="150"/>
      <c r="DP184" s="53"/>
      <c r="DQ184" s="150"/>
      <c r="DR184" s="53"/>
      <c r="DS184" s="150"/>
      <c r="DT184" s="53"/>
      <c r="DU184" s="53"/>
      <c r="DV184" s="150"/>
      <c r="DW184" s="53"/>
      <c r="DX184" s="150"/>
      <c r="DY184" s="53"/>
      <c r="DZ184" s="53"/>
      <c r="EA184" s="53"/>
      <c r="EB184" s="53"/>
      <c r="EC184" s="53"/>
      <c r="ED184" s="150"/>
      <c r="EE184" s="53"/>
      <c r="EF184" s="150"/>
      <c r="EG184" s="53"/>
      <c r="EH184" s="53"/>
      <c r="EI184" s="150"/>
      <c r="EJ184" s="53"/>
      <c r="EK184" s="150"/>
      <c r="EL184" s="53"/>
      <c r="EM184" s="150"/>
      <c r="EN184" s="53"/>
      <c r="EO184" s="150"/>
      <c r="EP184" s="53"/>
      <c r="EQ184" s="53"/>
      <c r="ER184" s="150"/>
      <c r="ES184" s="53"/>
      <c r="ET184" s="150"/>
      <c r="EU184" s="53"/>
      <c r="EV184" s="150"/>
      <c r="EW184" s="53"/>
      <c r="EX184" s="150"/>
      <c r="EY184" s="53"/>
      <c r="EZ184" s="53"/>
      <c r="FA184" s="53"/>
      <c r="FB184" s="144"/>
    </row>
    <row r="185" spans="1:158" ht="5.45" customHeight="1" x14ac:dyDescent="1.1499999999999999">
      <c r="A185" s="147"/>
      <c r="B185" s="53"/>
      <c r="C185" s="53"/>
      <c r="D185" s="150"/>
      <c r="E185" s="53"/>
      <c r="F185" s="150"/>
      <c r="G185" s="53"/>
      <c r="H185" s="150"/>
      <c r="I185" s="53"/>
      <c r="J185" s="150"/>
      <c r="K185" s="53"/>
      <c r="L185" s="53"/>
      <c r="M185" s="150"/>
      <c r="N185" s="53"/>
      <c r="O185" s="150"/>
      <c r="P185" s="53"/>
      <c r="Q185" s="150"/>
      <c r="R185" s="53"/>
      <c r="S185" s="150"/>
      <c r="T185" s="53"/>
      <c r="U185" s="53"/>
      <c r="V185" s="150"/>
      <c r="W185" s="53"/>
      <c r="X185" s="150"/>
      <c r="Y185" s="53"/>
      <c r="Z185" s="53"/>
      <c r="AA185" s="53"/>
      <c r="AB185" s="53"/>
      <c r="AC185" s="53"/>
      <c r="AD185" s="150"/>
      <c r="AE185" s="53"/>
      <c r="AF185" s="150"/>
      <c r="AG185" s="53"/>
      <c r="AH185" s="53"/>
      <c r="AI185" s="150"/>
      <c r="AJ185" s="53"/>
      <c r="AK185" s="150"/>
      <c r="AL185" s="53"/>
      <c r="AM185" s="150"/>
      <c r="AN185" s="53"/>
      <c r="AO185" s="150"/>
      <c r="AP185" s="53"/>
      <c r="AQ185" s="53"/>
      <c r="AR185" s="150"/>
      <c r="AS185" s="53"/>
      <c r="AT185" s="150"/>
      <c r="AU185" s="53"/>
      <c r="AV185" s="150"/>
      <c r="AW185" s="53"/>
      <c r="AX185" s="150"/>
      <c r="AY185" s="53"/>
      <c r="AZ185" s="53"/>
      <c r="BA185" s="53"/>
      <c r="BB185" s="53"/>
      <c r="BC185" s="53"/>
      <c r="BD185" s="53"/>
      <c r="BE185" s="54"/>
      <c r="BF185" s="54"/>
      <c r="BG185" s="159"/>
      <c r="BH185" s="159"/>
      <c r="BI185" s="159"/>
      <c r="BJ185" s="159"/>
      <c r="BK185" s="159"/>
      <c r="BL185" s="159"/>
      <c r="BM185" s="159"/>
      <c r="BN185" s="159"/>
      <c r="BO185" s="159"/>
      <c r="BP185" s="159"/>
      <c r="BQ185" s="159"/>
      <c r="BR185" s="159"/>
      <c r="BS185" s="159"/>
      <c r="BT185" s="159"/>
      <c r="BU185" s="56">
        <f t="shared" si="8"/>
        <v>69.5</v>
      </c>
      <c r="BV185" s="57"/>
      <c r="BW185" s="58"/>
      <c r="BX185" s="59"/>
      <c r="BY185" s="59"/>
      <c r="BZ185" s="59"/>
      <c r="CA185" s="59"/>
      <c r="CB185" s="59"/>
      <c r="CC185" s="59"/>
      <c r="CD185" s="59"/>
      <c r="CE185" s="58"/>
      <c r="CF185" s="105"/>
      <c r="CG185" s="60">
        <f t="shared" ca="1" si="7"/>
        <v>45055</v>
      </c>
      <c r="CH185" s="152"/>
      <c r="CI185" s="152"/>
      <c r="CJ185" s="152"/>
      <c r="CK185" s="152"/>
      <c r="CL185" s="152"/>
      <c r="CM185" s="152"/>
      <c r="CN185" s="152"/>
      <c r="CO185" s="152"/>
      <c r="CP185" s="152"/>
      <c r="CQ185" s="152"/>
      <c r="CR185" s="152"/>
      <c r="CS185" s="152"/>
      <c r="CT185" s="152"/>
      <c r="CU185" s="152"/>
      <c r="CV185" s="152"/>
      <c r="CW185" s="152"/>
      <c r="CX185" s="152"/>
      <c r="CY185" s="152"/>
      <c r="CZ185" s="152"/>
      <c r="DA185" s="153"/>
      <c r="DB185" s="153"/>
      <c r="DC185" s="153"/>
      <c r="DD185" s="150"/>
      <c r="DE185" s="53"/>
      <c r="DF185" s="150"/>
      <c r="DG185" s="53"/>
      <c r="DH185" s="150"/>
      <c r="DI185" s="53"/>
      <c r="DJ185" s="150"/>
      <c r="DK185" s="53"/>
      <c r="DL185" s="53"/>
      <c r="DM185" s="150"/>
      <c r="DN185" s="53"/>
      <c r="DO185" s="150"/>
      <c r="DP185" s="53"/>
      <c r="DQ185" s="150"/>
      <c r="DR185" s="53"/>
      <c r="DS185" s="150"/>
      <c r="DT185" s="53"/>
      <c r="DU185" s="53"/>
      <c r="DV185" s="150"/>
      <c r="DW185" s="53"/>
      <c r="DX185" s="150"/>
      <c r="DY185" s="53"/>
      <c r="DZ185" s="53"/>
      <c r="EA185" s="53"/>
      <c r="EB185" s="53"/>
      <c r="EC185" s="53"/>
      <c r="ED185" s="150"/>
      <c r="EE185" s="53"/>
      <c r="EF185" s="150"/>
      <c r="EG185" s="53"/>
      <c r="EH185" s="53"/>
      <c r="EI185" s="150"/>
      <c r="EJ185" s="53"/>
      <c r="EK185" s="150"/>
      <c r="EL185" s="53"/>
      <c r="EM185" s="150"/>
      <c r="EN185" s="53"/>
      <c r="EO185" s="150"/>
      <c r="EP185" s="53"/>
      <c r="EQ185" s="53"/>
      <c r="ER185" s="150"/>
      <c r="ES185" s="53"/>
      <c r="ET185" s="150"/>
      <c r="EU185" s="53"/>
      <c r="EV185" s="150"/>
      <c r="EW185" s="53"/>
      <c r="EX185" s="150"/>
      <c r="EY185" s="53"/>
      <c r="EZ185" s="53"/>
      <c r="FA185" s="53"/>
      <c r="FB185" s="144"/>
    </row>
    <row r="186" spans="1:158" ht="5.45" customHeight="1" x14ac:dyDescent="1.1499999999999999">
      <c r="A186" s="147"/>
      <c r="B186" s="53"/>
      <c r="C186" s="53"/>
      <c r="D186" s="150"/>
      <c r="E186" s="53"/>
      <c r="F186" s="150"/>
      <c r="G186" s="53"/>
      <c r="H186" s="150"/>
      <c r="I186" s="53"/>
      <c r="J186" s="150"/>
      <c r="K186" s="53"/>
      <c r="L186" s="53"/>
      <c r="M186" s="150"/>
      <c r="N186" s="53"/>
      <c r="O186" s="150"/>
      <c r="P186" s="53"/>
      <c r="Q186" s="150"/>
      <c r="R186" s="53"/>
      <c r="S186" s="150"/>
      <c r="T186" s="53"/>
      <c r="U186" s="53"/>
      <c r="V186" s="150"/>
      <c r="W186" s="53"/>
      <c r="X186" s="150"/>
      <c r="Y186" s="53"/>
      <c r="Z186" s="53"/>
      <c r="AA186" s="53"/>
      <c r="AB186" s="53"/>
      <c r="AC186" s="53"/>
      <c r="AD186" s="150"/>
      <c r="AE186" s="53"/>
      <c r="AF186" s="150"/>
      <c r="AG186" s="53"/>
      <c r="AH186" s="53"/>
      <c r="AI186" s="150"/>
      <c r="AJ186" s="53"/>
      <c r="AK186" s="150"/>
      <c r="AL186" s="53"/>
      <c r="AM186" s="150"/>
      <c r="AN186" s="53"/>
      <c r="AO186" s="150"/>
      <c r="AP186" s="53"/>
      <c r="AQ186" s="53"/>
      <c r="AR186" s="150"/>
      <c r="AS186" s="53"/>
      <c r="AT186" s="150"/>
      <c r="AU186" s="53"/>
      <c r="AV186" s="150"/>
      <c r="AW186" s="53"/>
      <c r="AX186" s="150"/>
      <c r="AY186" s="53"/>
      <c r="AZ186" s="53"/>
      <c r="BA186" s="53"/>
      <c r="BB186" s="53"/>
      <c r="BC186" s="53"/>
      <c r="BD186" s="53"/>
      <c r="BE186" s="54"/>
      <c r="BF186" s="54"/>
      <c r="BG186" s="159"/>
      <c r="BH186" s="159"/>
      <c r="BI186" s="159"/>
      <c r="BJ186" s="159"/>
      <c r="BK186" s="159"/>
      <c r="BL186" s="159"/>
      <c r="BM186" s="159"/>
      <c r="BN186" s="159"/>
      <c r="BO186" s="159"/>
      <c r="BP186" s="159"/>
      <c r="BQ186" s="159"/>
      <c r="BR186" s="159"/>
      <c r="BS186" s="159"/>
      <c r="BT186" s="159"/>
      <c r="BU186" s="56">
        <f t="shared" si="8"/>
        <v>70</v>
      </c>
      <c r="BV186" s="62"/>
      <c r="BW186" s="63"/>
      <c r="BX186" s="64"/>
      <c r="BY186" s="64"/>
      <c r="BZ186" s="64"/>
      <c r="CA186" s="64"/>
      <c r="CB186" s="64"/>
      <c r="CC186" s="64"/>
      <c r="CD186" s="64"/>
      <c r="CE186" s="63"/>
      <c r="CF186" s="106"/>
      <c r="CG186" s="60">
        <f t="shared" ca="1" si="7"/>
        <v>45055.5</v>
      </c>
      <c r="CH186" s="152"/>
      <c r="CI186" s="152"/>
      <c r="CJ186" s="152"/>
      <c r="CK186" s="152"/>
      <c r="CL186" s="152"/>
      <c r="CM186" s="152"/>
      <c r="CN186" s="152"/>
      <c r="CO186" s="152"/>
      <c r="CP186" s="152"/>
      <c r="CQ186" s="152"/>
      <c r="CR186" s="152"/>
      <c r="CS186" s="152"/>
      <c r="CT186" s="152"/>
      <c r="CU186" s="152"/>
      <c r="CV186" s="152"/>
      <c r="CW186" s="152"/>
      <c r="CX186" s="152"/>
      <c r="CY186" s="152"/>
      <c r="CZ186" s="152"/>
      <c r="DA186" s="153"/>
      <c r="DB186" s="153"/>
      <c r="DC186" s="153"/>
      <c r="DD186" s="150"/>
      <c r="DE186" s="53"/>
      <c r="DF186" s="150"/>
      <c r="DG186" s="53"/>
      <c r="DH186" s="150"/>
      <c r="DI186" s="53"/>
      <c r="DJ186" s="150"/>
      <c r="DK186" s="53"/>
      <c r="DL186" s="53"/>
      <c r="DM186" s="150"/>
      <c r="DN186" s="53"/>
      <c r="DO186" s="150"/>
      <c r="DP186" s="53"/>
      <c r="DQ186" s="150"/>
      <c r="DR186" s="53"/>
      <c r="DS186" s="150"/>
      <c r="DT186" s="53"/>
      <c r="DU186" s="53"/>
      <c r="DV186" s="150"/>
      <c r="DW186" s="53"/>
      <c r="DX186" s="150"/>
      <c r="DY186" s="53"/>
      <c r="DZ186" s="53"/>
      <c r="EA186" s="53"/>
      <c r="EB186" s="53"/>
      <c r="EC186" s="53"/>
      <c r="ED186" s="150"/>
      <c r="EE186" s="53"/>
      <c r="EF186" s="150"/>
      <c r="EG186" s="53"/>
      <c r="EH186" s="53"/>
      <c r="EI186" s="150"/>
      <c r="EJ186" s="53"/>
      <c r="EK186" s="150"/>
      <c r="EL186" s="53"/>
      <c r="EM186" s="150"/>
      <c r="EN186" s="53"/>
      <c r="EO186" s="150"/>
      <c r="EP186" s="53"/>
      <c r="EQ186" s="53"/>
      <c r="ER186" s="150"/>
      <c r="ES186" s="53"/>
      <c r="ET186" s="150"/>
      <c r="EU186" s="53"/>
      <c r="EV186" s="150"/>
      <c r="EW186" s="53"/>
      <c r="EX186" s="150"/>
      <c r="EY186" s="53"/>
      <c r="EZ186" s="53"/>
      <c r="FA186" s="53"/>
      <c r="FB186" s="144"/>
    </row>
    <row r="187" spans="1:158" ht="5.45" customHeight="1" x14ac:dyDescent="1.1499999999999999">
      <c r="A187" s="147"/>
      <c r="B187" s="53"/>
      <c r="C187" s="53"/>
      <c r="D187" s="150"/>
      <c r="E187" s="53"/>
      <c r="F187" s="150"/>
      <c r="G187" s="53"/>
      <c r="H187" s="150"/>
      <c r="I187" s="53"/>
      <c r="J187" s="150"/>
      <c r="K187" s="53"/>
      <c r="L187" s="53"/>
      <c r="M187" s="150"/>
      <c r="N187" s="53"/>
      <c r="O187" s="150"/>
      <c r="P187" s="53"/>
      <c r="Q187" s="150"/>
      <c r="R187" s="53"/>
      <c r="S187" s="150"/>
      <c r="T187" s="53"/>
      <c r="U187" s="53"/>
      <c r="V187" s="150"/>
      <c r="W187" s="53"/>
      <c r="X187" s="150"/>
      <c r="Y187" s="53"/>
      <c r="Z187" s="53"/>
      <c r="AA187" s="53"/>
      <c r="AB187" s="53"/>
      <c r="AC187" s="53"/>
      <c r="AD187" s="150"/>
      <c r="AE187" s="53"/>
      <c r="AF187" s="150"/>
      <c r="AG187" s="53"/>
      <c r="AH187" s="53"/>
      <c r="AI187" s="150"/>
      <c r="AJ187" s="53"/>
      <c r="AK187" s="150"/>
      <c r="AL187" s="53"/>
      <c r="AM187" s="150"/>
      <c r="AN187" s="53"/>
      <c r="AO187" s="150"/>
      <c r="AP187" s="53"/>
      <c r="AQ187" s="53"/>
      <c r="AR187" s="150"/>
      <c r="AS187" s="53"/>
      <c r="AT187" s="150"/>
      <c r="AU187" s="53"/>
      <c r="AV187" s="150"/>
      <c r="AW187" s="53"/>
      <c r="AX187" s="150"/>
      <c r="AY187" s="53"/>
      <c r="AZ187" s="53"/>
      <c r="BA187" s="53"/>
      <c r="BB187" s="53"/>
      <c r="BC187" s="53"/>
      <c r="BD187" s="53"/>
      <c r="BE187" s="54"/>
      <c r="BF187" s="54"/>
      <c r="BG187" s="55">
        <f>BU200</f>
        <v>77</v>
      </c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6">
        <f t="shared" si="8"/>
        <v>70.5</v>
      </c>
      <c r="BV187" s="57"/>
      <c r="BW187" s="58"/>
      <c r="BX187" s="59"/>
      <c r="BY187" s="59"/>
      <c r="BZ187" s="59"/>
      <c r="CA187" s="59"/>
      <c r="CB187" s="59"/>
      <c r="CC187" s="59"/>
      <c r="CD187" s="59"/>
      <c r="CE187" s="58"/>
      <c r="CF187" s="105"/>
      <c r="CG187" s="60">
        <f t="shared" ca="1" si="7"/>
        <v>45056</v>
      </c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53"/>
      <c r="DA187" s="53"/>
      <c r="DB187" s="53"/>
      <c r="DC187" s="53"/>
      <c r="DD187" s="150"/>
      <c r="DE187" s="53"/>
      <c r="DF187" s="150"/>
      <c r="DG187" s="53"/>
      <c r="DH187" s="150"/>
      <c r="DI187" s="53"/>
      <c r="DJ187" s="150"/>
      <c r="DK187" s="53"/>
      <c r="DL187" s="53"/>
      <c r="DM187" s="150"/>
      <c r="DN187" s="53"/>
      <c r="DO187" s="150"/>
      <c r="DP187" s="53"/>
      <c r="DQ187" s="150"/>
      <c r="DR187" s="53"/>
      <c r="DS187" s="150"/>
      <c r="DT187" s="53"/>
      <c r="DU187" s="53"/>
      <c r="DV187" s="150"/>
      <c r="DW187" s="53"/>
      <c r="DX187" s="150"/>
      <c r="DY187" s="53"/>
      <c r="DZ187" s="53"/>
      <c r="EA187" s="53"/>
      <c r="EB187" s="53"/>
      <c r="EC187" s="53"/>
      <c r="ED187" s="150"/>
      <c r="EE187" s="53"/>
      <c r="EF187" s="150"/>
      <c r="EG187" s="53"/>
      <c r="EH187" s="53"/>
      <c r="EI187" s="150"/>
      <c r="EJ187" s="53"/>
      <c r="EK187" s="150"/>
      <c r="EL187" s="53"/>
      <c r="EM187" s="150"/>
      <c r="EN187" s="53"/>
      <c r="EO187" s="150"/>
      <c r="EP187" s="53"/>
      <c r="EQ187" s="53"/>
      <c r="ER187" s="150"/>
      <c r="ES187" s="53"/>
      <c r="ET187" s="150"/>
      <c r="EU187" s="53"/>
      <c r="EV187" s="150"/>
      <c r="EW187" s="53"/>
      <c r="EX187" s="150"/>
      <c r="EY187" s="53"/>
      <c r="EZ187" s="53"/>
      <c r="FA187" s="53"/>
      <c r="FB187" s="144"/>
    </row>
    <row r="188" spans="1:158" ht="5.45" customHeight="1" x14ac:dyDescent="1.1499999999999999">
      <c r="A188" s="147"/>
      <c r="B188" s="53"/>
      <c r="C188" s="53"/>
      <c r="D188" s="150"/>
      <c r="E188" s="53"/>
      <c r="F188" s="150"/>
      <c r="G188" s="53"/>
      <c r="H188" s="150"/>
      <c r="I188" s="53"/>
      <c r="J188" s="150"/>
      <c r="K188" s="53"/>
      <c r="L188" s="53"/>
      <c r="M188" s="150"/>
      <c r="N188" s="53"/>
      <c r="O188" s="150"/>
      <c r="P188" s="53"/>
      <c r="Q188" s="150"/>
      <c r="R188" s="53"/>
      <c r="S188" s="150"/>
      <c r="T188" s="53"/>
      <c r="U188" s="53"/>
      <c r="V188" s="150"/>
      <c r="W188" s="53"/>
      <c r="X188" s="150"/>
      <c r="Y188" s="53"/>
      <c r="Z188" s="53"/>
      <c r="AA188" s="53"/>
      <c r="AB188" s="53"/>
      <c r="AC188" s="53"/>
      <c r="AD188" s="150"/>
      <c r="AE188" s="53"/>
      <c r="AF188" s="150"/>
      <c r="AG188" s="53"/>
      <c r="AH188" s="53"/>
      <c r="AI188" s="150"/>
      <c r="AJ188" s="53"/>
      <c r="AK188" s="150"/>
      <c r="AL188" s="53"/>
      <c r="AM188" s="150"/>
      <c r="AN188" s="53"/>
      <c r="AO188" s="150"/>
      <c r="AP188" s="53"/>
      <c r="AQ188" s="53"/>
      <c r="AR188" s="150"/>
      <c r="AS188" s="53"/>
      <c r="AT188" s="150"/>
      <c r="AU188" s="53"/>
      <c r="AV188" s="150"/>
      <c r="AW188" s="53"/>
      <c r="AX188" s="150"/>
      <c r="AY188" s="53"/>
      <c r="AZ188" s="53"/>
      <c r="BA188" s="53"/>
      <c r="BB188" s="53"/>
      <c r="BC188" s="53"/>
      <c r="BD188" s="53"/>
      <c r="BE188" s="54"/>
      <c r="BF188" s="54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6">
        <f t="shared" si="8"/>
        <v>71</v>
      </c>
      <c r="BV188" s="62"/>
      <c r="BW188" s="63"/>
      <c r="BX188" s="64"/>
      <c r="BY188" s="64"/>
      <c r="BZ188" s="64"/>
      <c r="CA188" s="64"/>
      <c r="CB188" s="64"/>
      <c r="CC188" s="64"/>
      <c r="CD188" s="64"/>
      <c r="CE188" s="63"/>
      <c r="CF188" s="106"/>
      <c r="CG188" s="60">
        <f t="shared" ca="1" si="7"/>
        <v>45056.5</v>
      </c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53"/>
      <c r="DA188" s="53"/>
      <c r="DB188" s="53"/>
      <c r="DC188" s="53"/>
      <c r="DD188" s="150"/>
      <c r="DE188" s="53"/>
      <c r="DF188" s="150"/>
      <c r="DG188" s="53"/>
      <c r="DH188" s="150"/>
      <c r="DI188" s="53"/>
      <c r="DJ188" s="150"/>
      <c r="DK188" s="53"/>
      <c r="DL188" s="53"/>
      <c r="DM188" s="150"/>
      <c r="DN188" s="53"/>
      <c r="DO188" s="150"/>
      <c r="DP188" s="53"/>
      <c r="DQ188" s="150"/>
      <c r="DR188" s="53"/>
      <c r="DS188" s="150"/>
      <c r="DT188" s="53"/>
      <c r="DU188" s="53"/>
      <c r="DV188" s="150"/>
      <c r="DW188" s="53"/>
      <c r="DX188" s="150"/>
      <c r="DY188" s="53"/>
      <c r="DZ188" s="53"/>
      <c r="EA188" s="53"/>
      <c r="EB188" s="53"/>
      <c r="EC188" s="53"/>
      <c r="ED188" s="150"/>
      <c r="EE188" s="53"/>
      <c r="EF188" s="150"/>
      <c r="EG188" s="53"/>
      <c r="EH188" s="53"/>
      <c r="EI188" s="150"/>
      <c r="EJ188" s="53"/>
      <c r="EK188" s="150"/>
      <c r="EL188" s="53"/>
      <c r="EM188" s="150"/>
      <c r="EN188" s="53"/>
      <c r="EO188" s="150"/>
      <c r="EP188" s="53"/>
      <c r="EQ188" s="53"/>
      <c r="ER188" s="150"/>
      <c r="ES188" s="53"/>
      <c r="ET188" s="150"/>
      <c r="EU188" s="53"/>
      <c r="EV188" s="150"/>
      <c r="EW188" s="53"/>
      <c r="EX188" s="150"/>
      <c r="EY188" s="53"/>
      <c r="EZ188" s="53"/>
      <c r="FA188" s="53"/>
      <c r="FB188" s="144"/>
    </row>
    <row r="189" spans="1:158" ht="5.45" customHeight="1" x14ac:dyDescent="1.1499999999999999">
      <c r="A189" s="147"/>
      <c r="B189" s="53"/>
      <c r="C189" s="53"/>
      <c r="D189" s="150"/>
      <c r="E189" s="53"/>
      <c r="F189" s="150"/>
      <c r="G189" s="53"/>
      <c r="H189" s="150"/>
      <c r="I189" s="53"/>
      <c r="J189" s="150"/>
      <c r="K189" s="53"/>
      <c r="L189" s="53"/>
      <c r="M189" s="150"/>
      <c r="N189" s="53"/>
      <c r="O189" s="150"/>
      <c r="P189" s="53"/>
      <c r="Q189" s="150"/>
      <c r="R189" s="53"/>
      <c r="S189" s="150"/>
      <c r="T189" s="53"/>
      <c r="U189" s="53"/>
      <c r="V189" s="150"/>
      <c r="W189" s="53"/>
      <c r="X189" s="150"/>
      <c r="Y189" s="53"/>
      <c r="Z189" s="53"/>
      <c r="AA189" s="53"/>
      <c r="AB189" s="53"/>
      <c r="AC189" s="53"/>
      <c r="AD189" s="150"/>
      <c r="AE189" s="53"/>
      <c r="AF189" s="150"/>
      <c r="AG189" s="53"/>
      <c r="AH189" s="53"/>
      <c r="AI189" s="150"/>
      <c r="AJ189" s="53"/>
      <c r="AK189" s="150"/>
      <c r="AL189" s="53"/>
      <c r="AM189" s="150"/>
      <c r="AN189" s="53"/>
      <c r="AO189" s="150"/>
      <c r="AP189" s="53"/>
      <c r="AQ189" s="53"/>
      <c r="AR189" s="150"/>
      <c r="AS189" s="53"/>
      <c r="AT189" s="150"/>
      <c r="AU189" s="53"/>
      <c r="AV189" s="150"/>
      <c r="AW189" s="53"/>
      <c r="AX189" s="150"/>
      <c r="AY189" s="53"/>
      <c r="AZ189" s="53"/>
      <c r="BA189" s="53"/>
      <c r="BB189" s="53"/>
      <c r="BC189" s="53"/>
      <c r="BD189" s="53"/>
      <c r="BE189" s="54"/>
      <c r="BF189" s="54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6">
        <f t="shared" si="8"/>
        <v>71.5</v>
      </c>
      <c r="BV189" s="57"/>
      <c r="BW189" s="58"/>
      <c r="BX189" s="59"/>
      <c r="BY189" s="59"/>
      <c r="BZ189" s="59"/>
      <c r="CA189" s="59"/>
      <c r="CB189" s="59"/>
      <c r="CC189" s="59"/>
      <c r="CD189" s="59"/>
      <c r="CE189" s="58"/>
      <c r="CF189" s="105"/>
      <c r="CG189" s="60">
        <f t="shared" ca="1" si="7"/>
        <v>45057</v>
      </c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53"/>
      <c r="DA189" s="53"/>
      <c r="DB189" s="53"/>
      <c r="DC189" s="53"/>
      <c r="DD189" s="150"/>
      <c r="DE189" s="53"/>
      <c r="DF189" s="150"/>
      <c r="DG189" s="53"/>
      <c r="DH189" s="150"/>
      <c r="DI189" s="53"/>
      <c r="DJ189" s="150"/>
      <c r="DK189" s="53"/>
      <c r="DL189" s="53"/>
      <c r="DM189" s="150"/>
      <c r="DN189" s="53"/>
      <c r="DO189" s="150"/>
      <c r="DP189" s="53"/>
      <c r="DQ189" s="150"/>
      <c r="DR189" s="53"/>
      <c r="DS189" s="150"/>
      <c r="DT189" s="53"/>
      <c r="DU189" s="53"/>
      <c r="DV189" s="150"/>
      <c r="DW189" s="53"/>
      <c r="DX189" s="150"/>
      <c r="DY189" s="53"/>
      <c r="DZ189" s="53"/>
      <c r="EA189" s="53"/>
      <c r="EB189" s="53"/>
      <c r="EC189" s="53"/>
      <c r="ED189" s="150"/>
      <c r="EE189" s="53"/>
      <c r="EF189" s="150"/>
      <c r="EG189" s="53"/>
      <c r="EH189" s="53"/>
      <c r="EI189" s="150"/>
      <c r="EJ189" s="53"/>
      <c r="EK189" s="150"/>
      <c r="EL189" s="53"/>
      <c r="EM189" s="150"/>
      <c r="EN189" s="53"/>
      <c r="EO189" s="150"/>
      <c r="EP189" s="53"/>
      <c r="EQ189" s="53"/>
      <c r="ER189" s="150"/>
      <c r="ES189" s="53"/>
      <c r="ET189" s="150"/>
      <c r="EU189" s="53"/>
      <c r="EV189" s="150"/>
      <c r="EW189" s="53"/>
      <c r="EX189" s="150"/>
      <c r="EY189" s="53"/>
      <c r="EZ189" s="53"/>
      <c r="FA189" s="53"/>
      <c r="FB189" s="144"/>
    </row>
    <row r="190" spans="1:158" ht="5.45" customHeight="1" x14ac:dyDescent="1.1499999999999999">
      <c r="A190" s="147"/>
      <c r="B190" s="53"/>
      <c r="C190" s="53"/>
      <c r="D190" s="150"/>
      <c r="E190" s="53"/>
      <c r="F190" s="150"/>
      <c r="G190" s="53"/>
      <c r="H190" s="150"/>
      <c r="I190" s="53"/>
      <c r="J190" s="150"/>
      <c r="K190" s="53"/>
      <c r="L190" s="53"/>
      <c r="M190" s="150"/>
      <c r="N190" s="53"/>
      <c r="O190" s="150"/>
      <c r="P190" s="53"/>
      <c r="Q190" s="150"/>
      <c r="R190" s="53"/>
      <c r="S190" s="150"/>
      <c r="T190" s="53"/>
      <c r="U190" s="53"/>
      <c r="V190" s="150"/>
      <c r="W190" s="53"/>
      <c r="X190" s="150"/>
      <c r="Y190" s="53"/>
      <c r="Z190" s="53"/>
      <c r="AA190" s="53"/>
      <c r="AB190" s="53"/>
      <c r="AC190" s="53"/>
      <c r="AD190" s="150"/>
      <c r="AE190" s="53"/>
      <c r="AF190" s="150"/>
      <c r="AG190" s="53"/>
      <c r="AH190" s="53"/>
      <c r="AI190" s="150"/>
      <c r="AJ190" s="53"/>
      <c r="AK190" s="150"/>
      <c r="AL190" s="53"/>
      <c r="AM190" s="150"/>
      <c r="AN190" s="53"/>
      <c r="AO190" s="150"/>
      <c r="AP190" s="53"/>
      <c r="AQ190" s="53"/>
      <c r="AR190" s="150"/>
      <c r="AS190" s="53"/>
      <c r="AT190" s="150"/>
      <c r="AU190" s="53"/>
      <c r="AV190" s="150"/>
      <c r="AW190" s="53"/>
      <c r="AX190" s="150"/>
      <c r="AY190" s="53"/>
      <c r="AZ190" s="53"/>
      <c r="BA190" s="53"/>
      <c r="BB190" s="53"/>
      <c r="BC190" s="53"/>
      <c r="BD190" s="53"/>
      <c r="BE190" s="54"/>
      <c r="BF190" s="54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6">
        <f t="shared" si="8"/>
        <v>72</v>
      </c>
      <c r="BV190" s="62"/>
      <c r="BW190" s="63"/>
      <c r="BX190" s="64"/>
      <c r="BY190" s="64"/>
      <c r="BZ190" s="64"/>
      <c r="CA190" s="64"/>
      <c r="CB190" s="64"/>
      <c r="CC190" s="64"/>
      <c r="CD190" s="64"/>
      <c r="CE190" s="63"/>
      <c r="CF190" s="106"/>
      <c r="CG190" s="60">
        <f t="shared" ca="1" si="7"/>
        <v>45057.5</v>
      </c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53"/>
      <c r="DA190" s="53"/>
      <c r="DB190" s="53"/>
      <c r="DC190" s="53"/>
      <c r="DD190" s="150"/>
      <c r="DE190" s="53"/>
      <c r="DF190" s="150"/>
      <c r="DG190" s="53"/>
      <c r="DH190" s="150"/>
      <c r="DI190" s="53"/>
      <c r="DJ190" s="150"/>
      <c r="DK190" s="53"/>
      <c r="DL190" s="53"/>
      <c r="DM190" s="150"/>
      <c r="DN190" s="53"/>
      <c r="DO190" s="150"/>
      <c r="DP190" s="53"/>
      <c r="DQ190" s="150"/>
      <c r="DR190" s="53"/>
      <c r="DS190" s="150"/>
      <c r="DT190" s="53"/>
      <c r="DU190" s="53"/>
      <c r="DV190" s="150"/>
      <c r="DW190" s="53"/>
      <c r="DX190" s="150"/>
      <c r="DY190" s="53"/>
      <c r="DZ190" s="53"/>
      <c r="EA190" s="53"/>
      <c r="EB190" s="53"/>
      <c r="EC190" s="53"/>
      <c r="ED190" s="150"/>
      <c r="EE190" s="53"/>
      <c r="EF190" s="150"/>
      <c r="EG190" s="53"/>
      <c r="EH190" s="53"/>
      <c r="EI190" s="150"/>
      <c r="EJ190" s="53"/>
      <c r="EK190" s="150"/>
      <c r="EL190" s="53"/>
      <c r="EM190" s="150"/>
      <c r="EN190" s="53"/>
      <c r="EO190" s="150"/>
      <c r="EP190" s="53"/>
      <c r="EQ190" s="53"/>
      <c r="ER190" s="150"/>
      <c r="ES190" s="53"/>
      <c r="ET190" s="150"/>
      <c r="EU190" s="53"/>
      <c r="EV190" s="150"/>
      <c r="EW190" s="53"/>
      <c r="EX190" s="150"/>
      <c r="EY190" s="53"/>
      <c r="EZ190" s="53"/>
      <c r="FA190" s="53"/>
      <c r="FB190" s="144"/>
    </row>
    <row r="191" spans="1:158" ht="5.45" customHeight="1" x14ac:dyDescent="1.1499999999999999">
      <c r="A191" s="147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4"/>
      <c r="BF191" s="54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6">
        <f t="shared" si="8"/>
        <v>72.5</v>
      </c>
      <c r="BV191" s="57"/>
      <c r="BW191" s="58"/>
      <c r="BX191" s="59"/>
      <c r="BY191" s="59"/>
      <c r="BZ191" s="59"/>
      <c r="CA191" s="59"/>
      <c r="CB191" s="59"/>
      <c r="CC191" s="59"/>
      <c r="CD191" s="59"/>
      <c r="CE191" s="58"/>
      <c r="CF191" s="105"/>
      <c r="CG191" s="60">
        <f t="shared" ca="1" si="7"/>
        <v>45058</v>
      </c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144"/>
    </row>
    <row r="192" spans="1:158" ht="5.45" customHeight="1" x14ac:dyDescent="1.1499999999999999">
      <c r="A192" s="147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4"/>
      <c r="BF192" s="54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6">
        <f t="shared" si="8"/>
        <v>73</v>
      </c>
      <c r="BV192" s="62"/>
      <c r="BW192" s="63"/>
      <c r="BX192" s="64"/>
      <c r="BY192" s="64"/>
      <c r="BZ192" s="64"/>
      <c r="CA192" s="64"/>
      <c r="CB192" s="64"/>
      <c r="CC192" s="64"/>
      <c r="CD192" s="64"/>
      <c r="CE192" s="63"/>
      <c r="CF192" s="106"/>
      <c r="CG192" s="60">
        <f t="shared" ca="1" si="7"/>
        <v>45058.5</v>
      </c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  <c r="FB192" s="144"/>
    </row>
    <row r="193" spans="1:158" ht="5.45" customHeight="1" x14ac:dyDescent="1.1499999999999999">
      <c r="A193" s="147"/>
      <c r="B193" s="53"/>
      <c r="C193" s="53"/>
      <c r="D193" s="150">
        <f>D203+10</f>
        <v>11</v>
      </c>
      <c r="E193" s="53"/>
      <c r="F193" s="150">
        <f>D193+1</f>
        <v>12</v>
      </c>
      <c r="G193" s="53"/>
      <c r="H193" s="53"/>
      <c r="I193" s="150">
        <f>F193+1</f>
        <v>13</v>
      </c>
      <c r="J193" s="53"/>
      <c r="K193" s="150">
        <f>I193+1</f>
        <v>14</v>
      </c>
      <c r="L193" s="53"/>
      <c r="M193" s="150">
        <f>K193+1</f>
        <v>15</v>
      </c>
      <c r="N193" s="53"/>
      <c r="O193" s="150">
        <f>M193+1</f>
        <v>16</v>
      </c>
      <c r="P193" s="53"/>
      <c r="Q193" s="53"/>
      <c r="R193" s="150">
        <f>O193+1</f>
        <v>17</v>
      </c>
      <c r="S193" s="53"/>
      <c r="T193" s="150">
        <f>R193+1</f>
        <v>18</v>
      </c>
      <c r="U193" s="53"/>
      <c r="V193" s="150">
        <f>T193+1</f>
        <v>19</v>
      </c>
      <c r="W193" s="53"/>
      <c r="X193" s="150">
        <f>V193+1</f>
        <v>20</v>
      </c>
      <c r="Y193" s="53"/>
      <c r="Z193" s="53"/>
      <c r="AA193" s="53"/>
      <c r="AB193" s="53"/>
      <c r="AC193" s="53"/>
      <c r="AD193" s="150">
        <f>AD203+10</f>
        <v>61</v>
      </c>
      <c r="AE193" s="53"/>
      <c r="AF193" s="150">
        <f>AD193+1</f>
        <v>62</v>
      </c>
      <c r="AG193" s="53"/>
      <c r="AH193" s="150">
        <f>AF193+1</f>
        <v>63</v>
      </c>
      <c r="AI193" s="53"/>
      <c r="AJ193" s="150">
        <f>AH193+1</f>
        <v>64</v>
      </c>
      <c r="AK193" s="53"/>
      <c r="AL193" s="53"/>
      <c r="AM193" s="150">
        <f>AJ193+1</f>
        <v>65</v>
      </c>
      <c r="AN193" s="53"/>
      <c r="AO193" s="150">
        <f>AM193+1</f>
        <v>66</v>
      </c>
      <c r="AP193" s="53"/>
      <c r="AQ193" s="150">
        <f>AO193+1</f>
        <v>67</v>
      </c>
      <c r="AR193" s="53"/>
      <c r="AS193" s="150">
        <f>AQ193+1</f>
        <v>68</v>
      </c>
      <c r="AT193" s="53"/>
      <c r="AU193" s="53"/>
      <c r="AV193" s="150">
        <f>AS193+1</f>
        <v>69</v>
      </c>
      <c r="AW193" s="53"/>
      <c r="AX193" s="150">
        <f>AV193+1</f>
        <v>70</v>
      </c>
      <c r="AY193" s="53"/>
      <c r="AZ193" s="53"/>
      <c r="BA193" s="53"/>
      <c r="BB193" s="53"/>
      <c r="BC193" s="53"/>
      <c r="BD193" s="53"/>
      <c r="BE193" s="54"/>
      <c r="BF193" s="54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6">
        <f t="shared" si="8"/>
        <v>73.5</v>
      </c>
      <c r="BV193" s="57"/>
      <c r="BW193" s="58"/>
      <c r="BX193" s="59"/>
      <c r="BY193" s="59"/>
      <c r="BZ193" s="59"/>
      <c r="CA193" s="59"/>
      <c r="CB193" s="59"/>
      <c r="CC193" s="59"/>
      <c r="CD193" s="59"/>
      <c r="CE193" s="58"/>
      <c r="CF193" s="105"/>
      <c r="CG193" s="60">
        <f t="shared" ca="1" si="7"/>
        <v>45059</v>
      </c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53"/>
      <c r="DA193" s="53"/>
      <c r="DB193" s="53"/>
      <c r="DC193" s="53"/>
      <c r="DD193" s="150">
        <f>DF193+1</f>
        <v>170</v>
      </c>
      <c r="DE193" s="53"/>
      <c r="DF193" s="150">
        <f>DI193+1</f>
        <v>169</v>
      </c>
      <c r="DG193" s="53"/>
      <c r="DH193" s="53"/>
      <c r="DI193" s="150">
        <f>DK193+1</f>
        <v>168</v>
      </c>
      <c r="DJ193" s="53"/>
      <c r="DK193" s="150">
        <f>DM193+1</f>
        <v>167</v>
      </c>
      <c r="DL193" s="53"/>
      <c r="DM193" s="150">
        <f>DO193+1</f>
        <v>166</v>
      </c>
      <c r="DN193" s="53"/>
      <c r="DO193" s="150">
        <f>DR193+1</f>
        <v>165</v>
      </c>
      <c r="DP193" s="53"/>
      <c r="DQ193" s="53"/>
      <c r="DR193" s="150">
        <f>DT193+1</f>
        <v>164</v>
      </c>
      <c r="DS193" s="53"/>
      <c r="DT193" s="150">
        <f>DV193+1</f>
        <v>163</v>
      </c>
      <c r="DU193" s="53"/>
      <c r="DV193" s="150">
        <f>DX193+1</f>
        <v>162</v>
      </c>
      <c r="DW193" s="53"/>
      <c r="DX193" s="150">
        <f>DX203+10</f>
        <v>161</v>
      </c>
      <c r="DY193" s="53"/>
      <c r="DZ193" s="53"/>
      <c r="EA193" s="53"/>
      <c r="EB193" s="53"/>
      <c r="EC193" s="53"/>
      <c r="ED193" s="150">
        <f>EF193+1</f>
        <v>120</v>
      </c>
      <c r="EE193" s="53"/>
      <c r="EF193" s="150">
        <f>EH193+1</f>
        <v>119</v>
      </c>
      <c r="EG193" s="53"/>
      <c r="EH193" s="150">
        <f>EJ193+1</f>
        <v>118</v>
      </c>
      <c r="EI193" s="53"/>
      <c r="EJ193" s="150">
        <f>EM193+1</f>
        <v>117</v>
      </c>
      <c r="EK193" s="53"/>
      <c r="EL193" s="53"/>
      <c r="EM193" s="150">
        <f>EO193+1</f>
        <v>116</v>
      </c>
      <c r="EN193" s="53"/>
      <c r="EO193" s="150">
        <f>EQ193+1</f>
        <v>115</v>
      </c>
      <c r="EP193" s="53"/>
      <c r="EQ193" s="150">
        <f>ES193+1</f>
        <v>114</v>
      </c>
      <c r="ER193" s="53"/>
      <c r="ES193" s="150">
        <f>EV193+1</f>
        <v>113</v>
      </c>
      <c r="ET193" s="53"/>
      <c r="EU193" s="53"/>
      <c r="EV193" s="150">
        <f>EX193+1</f>
        <v>112</v>
      </c>
      <c r="EW193" s="53"/>
      <c r="EX193" s="150">
        <f>EX203+10</f>
        <v>111</v>
      </c>
      <c r="EY193" s="53"/>
      <c r="EZ193" s="53"/>
      <c r="FA193" s="53"/>
      <c r="FB193" s="144"/>
    </row>
    <row r="194" spans="1:158" ht="5.45" customHeight="1" x14ac:dyDescent="1.1499999999999999">
      <c r="A194" s="147"/>
      <c r="B194" s="53"/>
      <c r="C194" s="53"/>
      <c r="D194" s="150"/>
      <c r="E194" s="53"/>
      <c r="F194" s="150"/>
      <c r="G194" s="53"/>
      <c r="H194" s="53"/>
      <c r="I194" s="150"/>
      <c r="J194" s="53"/>
      <c r="K194" s="150"/>
      <c r="L194" s="53"/>
      <c r="M194" s="150"/>
      <c r="N194" s="53"/>
      <c r="O194" s="150"/>
      <c r="P194" s="53"/>
      <c r="Q194" s="53"/>
      <c r="R194" s="150"/>
      <c r="S194" s="53"/>
      <c r="T194" s="150"/>
      <c r="U194" s="53"/>
      <c r="V194" s="150"/>
      <c r="W194" s="53"/>
      <c r="X194" s="150"/>
      <c r="Y194" s="53"/>
      <c r="Z194" s="53"/>
      <c r="AA194" s="53"/>
      <c r="AB194" s="53"/>
      <c r="AC194" s="53"/>
      <c r="AD194" s="150"/>
      <c r="AE194" s="53"/>
      <c r="AF194" s="150"/>
      <c r="AG194" s="53"/>
      <c r="AH194" s="150"/>
      <c r="AI194" s="53"/>
      <c r="AJ194" s="150"/>
      <c r="AK194" s="53"/>
      <c r="AL194" s="53"/>
      <c r="AM194" s="150"/>
      <c r="AN194" s="53"/>
      <c r="AO194" s="150"/>
      <c r="AP194" s="53"/>
      <c r="AQ194" s="150"/>
      <c r="AR194" s="53"/>
      <c r="AS194" s="150"/>
      <c r="AT194" s="53"/>
      <c r="AU194" s="53"/>
      <c r="AV194" s="150"/>
      <c r="AW194" s="53"/>
      <c r="AX194" s="150"/>
      <c r="AY194" s="53"/>
      <c r="AZ194" s="53"/>
      <c r="BA194" s="53"/>
      <c r="BB194" s="53"/>
      <c r="BC194" s="53"/>
      <c r="BD194" s="53"/>
      <c r="BE194" s="54"/>
      <c r="BF194" s="54"/>
      <c r="BG194" s="159">
        <f>BU200</f>
        <v>77</v>
      </c>
      <c r="BH194" s="159"/>
      <c r="BI194" s="159"/>
      <c r="BJ194" s="159"/>
      <c r="BK194" s="159"/>
      <c r="BL194" s="159"/>
      <c r="BM194" s="159"/>
      <c r="BN194" s="159"/>
      <c r="BO194" s="159"/>
      <c r="BP194" s="159"/>
      <c r="BQ194" s="159"/>
      <c r="BR194" s="159"/>
      <c r="BS194" s="159"/>
      <c r="BT194" s="159"/>
      <c r="BU194" s="56">
        <f t="shared" si="8"/>
        <v>74</v>
      </c>
      <c r="BV194" s="62"/>
      <c r="BW194" s="63"/>
      <c r="BX194" s="64"/>
      <c r="BY194" s="64"/>
      <c r="BZ194" s="64"/>
      <c r="CA194" s="64"/>
      <c r="CB194" s="64"/>
      <c r="CC194" s="64"/>
      <c r="CD194" s="64"/>
      <c r="CE194" s="63"/>
      <c r="CF194" s="106"/>
      <c r="CG194" s="60">
        <f t="shared" ca="1" si="7"/>
        <v>45059.5</v>
      </c>
      <c r="CH194" s="151">
        <f>BG194*24</f>
        <v>1848</v>
      </c>
      <c r="CI194" s="152"/>
      <c r="CJ194" s="152"/>
      <c r="CK194" s="152"/>
      <c r="CL194" s="152"/>
      <c r="CM194" s="152"/>
      <c r="CN194" s="152"/>
      <c r="CO194" s="152"/>
      <c r="CP194" s="152"/>
      <c r="CQ194" s="152"/>
      <c r="CR194" s="152"/>
      <c r="CS194" s="152"/>
      <c r="CT194" s="152"/>
      <c r="CU194" s="152"/>
      <c r="CV194" s="152"/>
      <c r="CW194" s="152"/>
      <c r="CX194" s="152"/>
      <c r="CY194" s="152"/>
      <c r="CZ194" s="152"/>
      <c r="DA194" s="153"/>
      <c r="DB194" s="153"/>
      <c r="DC194" s="153"/>
      <c r="DD194" s="150"/>
      <c r="DE194" s="53"/>
      <c r="DF194" s="150"/>
      <c r="DG194" s="53"/>
      <c r="DH194" s="53"/>
      <c r="DI194" s="150"/>
      <c r="DJ194" s="53"/>
      <c r="DK194" s="150"/>
      <c r="DL194" s="53"/>
      <c r="DM194" s="150"/>
      <c r="DN194" s="53"/>
      <c r="DO194" s="150"/>
      <c r="DP194" s="53"/>
      <c r="DQ194" s="53"/>
      <c r="DR194" s="150"/>
      <c r="DS194" s="53"/>
      <c r="DT194" s="150"/>
      <c r="DU194" s="53"/>
      <c r="DV194" s="150"/>
      <c r="DW194" s="53"/>
      <c r="DX194" s="150"/>
      <c r="DY194" s="53"/>
      <c r="DZ194" s="53"/>
      <c r="EA194" s="53"/>
      <c r="EB194" s="53"/>
      <c r="EC194" s="53"/>
      <c r="ED194" s="150"/>
      <c r="EE194" s="53"/>
      <c r="EF194" s="150"/>
      <c r="EG194" s="53"/>
      <c r="EH194" s="150"/>
      <c r="EI194" s="53"/>
      <c r="EJ194" s="150"/>
      <c r="EK194" s="53"/>
      <c r="EL194" s="53"/>
      <c r="EM194" s="150"/>
      <c r="EN194" s="53"/>
      <c r="EO194" s="150"/>
      <c r="EP194" s="53"/>
      <c r="EQ194" s="150"/>
      <c r="ER194" s="53"/>
      <c r="ES194" s="150"/>
      <c r="ET194" s="53"/>
      <c r="EU194" s="53"/>
      <c r="EV194" s="150"/>
      <c r="EW194" s="53"/>
      <c r="EX194" s="150"/>
      <c r="EY194" s="53"/>
      <c r="EZ194" s="53"/>
      <c r="FA194" s="53"/>
      <c r="FB194" s="144"/>
    </row>
    <row r="195" spans="1:158" ht="5.45" customHeight="1" x14ac:dyDescent="1.1499999999999999">
      <c r="A195" s="147"/>
      <c r="B195" s="53"/>
      <c r="C195" s="53"/>
      <c r="D195" s="150"/>
      <c r="E195" s="53"/>
      <c r="F195" s="150"/>
      <c r="G195" s="53"/>
      <c r="H195" s="53"/>
      <c r="I195" s="150"/>
      <c r="J195" s="53"/>
      <c r="K195" s="150"/>
      <c r="L195" s="53"/>
      <c r="M195" s="150"/>
      <c r="N195" s="53"/>
      <c r="O195" s="150"/>
      <c r="P195" s="53"/>
      <c r="Q195" s="53"/>
      <c r="R195" s="150"/>
      <c r="S195" s="53"/>
      <c r="T195" s="150"/>
      <c r="U195" s="53"/>
      <c r="V195" s="150"/>
      <c r="W195" s="53"/>
      <c r="X195" s="150"/>
      <c r="Y195" s="53"/>
      <c r="Z195" s="53"/>
      <c r="AA195" s="53"/>
      <c r="AB195" s="53"/>
      <c r="AC195" s="53"/>
      <c r="AD195" s="150"/>
      <c r="AE195" s="53"/>
      <c r="AF195" s="150"/>
      <c r="AG195" s="53"/>
      <c r="AH195" s="150"/>
      <c r="AI195" s="53"/>
      <c r="AJ195" s="150"/>
      <c r="AK195" s="53"/>
      <c r="AL195" s="53"/>
      <c r="AM195" s="150"/>
      <c r="AN195" s="53"/>
      <c r="AO195" s="150"/>
      <c r="AP195" s="53"/>
      <c r="AQ195" s="150"/>
      <c r="AR195" s="53"/>
      <c r="AS195" s="150"/>
      <c r="AT195" s="53"/>
      <c r="AU195" s="53"/>
      <c r="AV195" s="150"/>
      <c r="AW195" s="53"/>
      <c r="AX195" s="150"/>
      <c r="AY195" s="53"/>
      <c r="AZ195" s="53"/>
      <c r="BA195" s="53"/>
      <c r="BB195" s="53"/>
      <c r="BC195" s="53"/>
      <c r="BD195" s="53"/>
      <c r="BE195" s="54"/>
      <c r="BF195" s="54"/>
      <c r="BG195" s="159"/>
      <c r="BH195" s="159"/>
      <c r="BI195" s="159"/>
      <c r="BJ195" s="159"/>
      <c r="BK195" s="159"/>
      <c r="BL195" s="159"/>
      <c r="BM195" s="159"/>
      <c r="BN195" s="159"/>
      <c r="BO195" s="159"/>
      <c r="BP195" s="159"/>
      <c r="BQ195" s="159"/>
      <c r="BR195" s="159"/>
      <c r="BS195" s="159"/>
      <c r="BT195" s="159"/>
      <c r="BU195" s="56">
        <f t="shared" si="8"/>
        <v>74.5</v>
      </c>
      <c r="BV195" s="57"/>
      <c r="BW195" s="58"/>
      <c r="BX195" s="59"/>
      <c r="BY195" s="59"/>
      <c r="BZ195" s="59"/>
      <c r="CA195" s="59"/>
      <c r="CB195" s="59"/>
      <c r="CC195" s="59"/>
      <c r="CD195" s="59"/>
      <c r="CE195" s="58"/>
      <c r="CF195" s="105"/>
      <c r="CG195" s="60">
        <f t="shared" ca="1" si="7"/>
        <v>45060</v>
      </c>
      <c r="CH195" s="152"/>
      <c r="CI195" s="152"/>
      <c r="CJ195" s="152"/>
      <c r="CK195" s="152"/>
      <c r="CL195" s="152"/>
      <c r="CM195" s="152"/>
      <c r="CN195" s="152"/>
      <c r="CO195" s="152"/>
      <c r="CP195" s="152"/>
      <c r="CQ195" s="152"/>
      <c r="CR195" s="152"/>
      <c r="CS195" s="152"/>
      <c r="CT195" s="152"/>
      <c r="CU195" s="152"/>
      <c r="CV195" s="152"/>
      <c r="CW195" s="152"/>
      <c r="CX195" s="152"/>
      <c r="CY195" s="152"/>
      <c r="CZ195" s="152"/>
      <c r="DA195" s="153"/>
      <c r="DB195" s="153"/>
      <c r="DC195" s="153"/>
      <c r="DD195" s="150"/>
      <c r="DE195" s="53"/>
      <c r="DF195" s="150"/>
      <c r="DG195" s="53"/>
      <c r="DH195" s="53"/>
      <c r="DI195" s="150"/>
      <c r="DJ195" s="53"/>
      <c r="DK195" s="150"/>
      <c r="DL195" s="53"/>
      <c r="DM195" s="150"/>
      <c r="DN195" s="53"/>
      <c r="DO195" s="150"/>
      <c r="DP195" s="53"/>
      <c r="DQ195" s="53"/>
      <c r="DR195" s="150"/>
      <c r="DS195" s="53"/>
      <c r="DT195" s="150"/>
      <c r="DU195" s="53"/>
      <c r="DV195" s="150"/>
      <c r="DW195" s="53"/>
      <c r="DX195" s="150"/>
      <c r="DY195" s="53"/>
      <c r="DZ195" s="53"/>
      <c r="EA195" s="53"/>
      <c r="EB195" s="53"/>
      <c r="EC195" s="53"/>
      <c r="ED195" s="150"/>
      <c r="EE195" s="53"/>
      <c r="EF195" s="150"/>
      <c r="EG195" s="53"/>
      <c r="EH195" s="150"/>
      <c r="EI195" s="53"/>
      <c r="EJ195" s="150"/>
      <c r="EK195" s="53"/>
      <c r="EL195" s="53"/>
      <c r="EM195" s="150"/>
      <c r="EN195" s="53"/>
      <c r="EO195" s="150"/>
      <c r="EP195" s="53"/>
      <c r="EQ195" s="150"/>
      <c r="ER195" s="53"/>
      <c r="ES195" s="150"/>
      <c r="ET195" s="53"/>
      <c r="EU195" s="53"/>
      <c r="EV195" s="150"/>
      <c r="EW195" s="53"/>
      <c r="EX195" s="150"/>
      <c r="EY195" s="53"/>
      <c r="EZ195" s="53"/>
      <c r="FA195" s="53"/>
      <c r="FB195" s="144"/>
    </row>
    <row r="196" spans="1:158" ht="5.45" customHeight="1" x14ac:dyDescent="1.1499999999999999">
      <c r="A196" s="147"/>
      <c r="B196" s="53"/>
      <c r="C196" s="53"/>
      <c r="D196" s="150"/>
      <c r="E196" s="53"/>
      <c r="F196" s="150"/>
      <c r="G196" s="53"/>
      <c r="H196" s="53"/>
      <c r="I196" s="150"/>
      <c r="J196" s="53"/>
      <c r="K196" s="150"/>
      <c r="L196" s="53"/>
      <c r="M196" s="150"/>
      <c r="N196" s="53"/>
      <c r="O196" s="150"/>
      <c r="P196" s="53"/>
      <c r="Q196" s="53"/>
      <c r="R196" s="150"/>
      <c r="S196" s="53"/>
      <c r="T196" s="150"/>
      <c r="U196" s="53"/>
      <c r="V196" s="150"/>
      <c r="W196" s="53"/>
      <c r="X196" s="150"/>
      <c r="Y196" s="53"/>
      <c r="Z196" s="53"/>
      <c r="AA196" s="53"/>
      <c r="AB196" s="53"/>
      <c r="AC196" s="53"/>
      <c r="AD196" s="150"/>
      <c r="AE196" s="53"/>
      <c r="AF196" s="150"/>
      <c r="AG196" s="53"/>
      <c r="AH196" s="150"/>
      <c r="AI196" s="53"/>
      <c r="AJ196" s="150"/>
      <c r="AK196" s="53"/>
      <c r="AL196" s="53"/>
      <c r="AM196" s="150"/>
      <c r="AN196" s="53"/>
      <c r="AO196" s="150"/>
      <c r="AP196" s="53"/>
      <c r="AQ196" s="150"/>
      <c r="AR196" s="53"/>
      <c r="AS196" s="150"/>
      <c r="AT196" s="53"/>
      <c r="AU196" s="53"/>
      <c r="AV196" s="150"/>
      <c r="AW196" s="53"/>
      <c r="AX196" s="150"/>
      <c r="AY196" s="53"/>
      <c r="AZ196" s="53"/>
      <c r="BA196" s="53"/>
      <c r="BB196" s="53"/>
      <c r="BC196" s="53"/>
      <c r="BD196" s="53"/>
      <c r="BE196" s="54"/>
      <c r="BF196" s="54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59"/>
      <c r="BQ196" s="159"/>
      <c r="BR196" s="159"/>
      <c r="BS196" s="159"/>
      <c r="BT196" s="159"/>
      <c r="BU196" s="56">
        <f t="shared" si="8"/>
        <v>75</v>
      </c>
      <c r="BV196" s="62"/>
      <c r="BW196" s="63"/>
      <c r="BX196" s="64"/>
      <c r="BY196" s="64"/>
      <c r="BZ196" s="64"/>
      <c r="CA196" s="64"/>
      <c r="CB196" s="64"/>
      <c r="CC196" s="64"/>
      <c r="CD196" s="64"/>
      <c r="CE196" s="63"/>
      <c r="CF196" s="106"/>
      <c r="CG196" s="60">
        <f t="shared" ca="1" si="7"/>
        <v>45060.5</v>
      </c>
      <c r="CH196" s="152"/>
      <c r="CI196" s="152"/>
      <c r="CJ196" s="152"/>
      <c r="CK196" s="152"/>
      <c r="CL196" s="152"/>
      <c r="CM196" s="152"/>
      <c r="CN196" s="152"/>
      <c r="CO196" s="152"/>
      <c r="CP196" s="152"/>
      <c r="CQ196" s="152"/>
      <c r="CR196" s="152"/>
      <c r="CS196" s="152"/>
      <c r="CT196" s="152"/>
      <c r="CU196" s="152"/>
      <c r="CV196" s="152"/>
      <c r="CW196" s="152"/>
      <c r="CX196" s="152"/>
      <c r="CY196" s="152"/>
      <c r="CZ196" s="152"/>
      <c r="DA196" s="153"/>
      <c r="DB196" s="153"/>
      <c r="DC196" s="153"/>
      <c r="DD196" s="150"/>
      <c r="DE196" s="53"/>
      <c r="DF196" s="150"/>
      <c r="DG196" s="53"/>
      <c r="DH196" s="53"/>
      <c r="DI196" s="150"/>
      <c r="DJ196" s="53"/>
      <c r="DK196" s="150"/>
      <c r="DL196" s="53"/>
      <c r="DM196" s="150"/>
      <c r="DN196" s="53"/>
      <c r="DO196" s="150"/>
      <c r="DP196" s="53"/>
      <c r="DQ196" s="53"/>
      <c r="DR196" s="150"/>
      <c r="DS196" s="53"/>
      <c r="DT196" s="150"/>
      <c r="DU196" s="53"/>
      <c r="DV196" s="150"/>
      <c r="DW196" s="53"/>
      <c r="DX196" s="150"/>
      <c r="DY196" s="53"/>
      <c r="DZ196" s="53"/>
      <c r="EA196" s="53"/>
      <c r="EB196" s="53"/>
      <c r="EC196" s="53"/>
      <c r="ED196" s="150"/>
      <c r="EE196" s="53"/>
      <c r="EF196" s="150"/>
      <c r="EG196" s="53"/>
      <c r="EH196" s="150"/>
      <c r="EI196" s="53"/>
      <c r="EJ196" s="150"/>
      <c r="EK196" s="53"/>
      <c r="EL196" s="53"/>
      <c r="EM196" s="150"/>
      <c r="EN196" s="53"/>
      <c r="EO196" s="150"/>
      <c r="EP196" s="53"/>
      <c r="EQ196" s="150"/>
      <c r="ER196" s="53"/>
      <c r="ES196" s="150"/>
      <c r="ET196" s="53"/>
      <c r="EU196" s="53"/>
      <c r="EV196" s="150"/>
      <c r="EW196" s="53"/>
      <c r="EX196" s="150"/>
      <c r="EY196" s="53"/>
      <c r="EZ196" s="53"/>
      <c r="FA196" s="53"/>
      <c r="FB196" s="144"/>
    </row>
    <row r="197" spans="1:158" ht="5.45" customHeight="1" x14ac:dyDescent="1.1499999999999999">
      <c r="A197" s="147"/>
      <c r="B197" s="53"/>
      <c r="C197" s="53"/>
      <c r="D197" s="150"/>
      <c r="E197" s="53"/>
      <c r="F197" s="150"/>
      <c r="G197" s="53"/>
      <c r="H197" s="53"/>
      <c r="I197" s="150"/>
      <c r="J197" s="53"/>
      <c r="K197" s="150"/>
      <c r="L197" s="53"/>
      <c r="M197" s="150"/>
      <c r="N197" s="53"/>
      <c r="O197" s="150"/>
      <c r="P197" s="53"/>
      <c r="Q197" s="53"/>
      <c r="R197" s="150"/>
      <c r="S197" s="53"/>
      <c r="T197" s="150"/>
      <c r="U197" s="53"/>
      <c r="V197" s="150"/>
      <c r="W197" s="53"/>
      <c r="X197" s="150"/>
      <c r="Y197" s="53"/>
      <c r="Z197" s="53"/>
      <c r="AA197" s="53"/>
      <c r="AB197" s="53"/>
      <c r="AC197" s="53"/>
      <c r="AD197" s="150"/>
      <c r="AE197" s="53"/>
      <c r="AF197" s="150"/>
      <c r="AG197" s="53"/>
      <c r="AH197" s="150"/>
      <c r="AI197" s="53"/>
      <c r="AJ197" s="150"/>
      <c r="AK197" s="53"/>
      <c r="AL197" s="53"/>
      <c r="AM197" s="150"/>
      <c r="AN197" s="53"/>
      <c r="AO197" s="150"/>
      <c r="AP197" s="53"/>
      <c r="AQ197" s="150"/>
      <c r="AR197" s="53"/>
      <c r="AS197" s="150"/>
      <c r="AT197" s="53"/>
      <c r="AU197" s="53"/>
      <c r="AV197" s="150"/>
      <c r="AW197" s="53"/>
      <c r="AX197" s="150"/>
      <c r="AY197" s="53"/>
      <c r="AZ197" s="53"/>
      <c r="BA197" s="53"/>
      <c r="BB197" s="53"/>
      <c r="BC197" s="53"/>
      <c r="BD197" s="53"/>
      <c r="BE197" s="54"/>
      <c r="BF197" s="54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59"/>
      <c r="BQ197" s="159"/>
      <c r="BR197" s="159"/>
      <c r="BS197" s="159"/>
      <c r="BT197" s="159"/>
      <c r="BU197" s="56">
        <f t="shared" si="8"/>
        <v>75.5</v>
      </c>
      <c r="BV197" s="57"/>
      <c r="BW197" s="58"/>
      <c r="BX197" s="59"/>
      <c r="BY197" s="59"/>
      <c r="BZ197" s="59"/>
      <c r="CA197" s="59"/>
      <c r="CB197" s="59"/>
      <c r="CC197" s="59"/>
      <c r="CD197" s="59"/>
      <c r="CE197" s="58"/>
      <c r="CF197" s="105"/>
      <c r="CG197" s="60">
        <f t="shared" ca="1" si="7"/>
        <v>45061</v>
      </c>
      <c r="CH197" s="152"/>
      <c r="CI197" s="152"/>
      <c r="CJ197" s="152"/>
      <c r="CK197" s="152"/>
      <c r="CL197" s="152"/>
      <c r="CM197" s="152"/>
      <c r="CN197" s="152"/>
      <c r="CO197" s="152"/>
      <c r="CP197" s="152"/>
      <c r="CQ197" s="152"/>
      <c r="CR197" s="152"/>
      <c r="CS197" s="152"/>
      <c r="CT197" s="152"/>
      <c r="CU197" s="152"/>
      <c r="CV197" s="152"/>
      <c r="CW197" s="152"/>
      <c r="CX197" s="152"/>
      <c r="CY197" s="152"/>
      <c r="CZ197" s="152"/>
      <c r="DA197" s="153"/>
      <c r="DB197" s="153"/>
      <c r="DC197" s="153"/>
      <c r="DD197" s="150"/>
      <c r="DE197" s="53"/>
      <c r="DF197" s="150"/>
      <c r="DG197" s="53"/>
      <c r="DH197" s="53"/>
      <c r="DI197" s="150"/>
      <c r="DJ197" s="53"/>
      <c r="DK197" s="150"/>
      <c r="DL197" s="53"/>
      <c r="DM197" s="150"/>
      <c r="DN197" s="53"/>
      <c r="DO197" s="150"/>
      <c r="DP197" s="53"/>
      <c r="DQ197" s="53"/>
      <c r="DR197" s="150"/>
      <c r="DS197" s="53"/>
      <c r="DT197" s="150"/>
      <c r="DU197" s="53"/>
      <c r="DV197" s="150"/>
      <c r="DW197" s="53"/>
      <c r="DX197" s="150"/>
      <c r="DY197" s="53"/>
      <c r="DZ197" s="53"/>
      <c r="EA197" s="53"/>
      <c r="EB197" s="53"/>
      <c r="EC197" s="53"/>
      <c r="ED197" s="150"/>
      <c r="EE197" s="53"/>
      <c r="EF197" s="150"/>
      <c r="EG197" s="53"/>
      <c r="EH197" s="150"/>
      <c r="EI197" s="53"/>
      <c r="EJ197" s="150"/>
      <c r="EK197" s="53"/>
      <c r="EL197" s="53"/>
      <c r="EM197" s="150"/>
      <c r="EN197" s="53"/>
      <c r="EO197" s="150"/>
      <c r="EP197" s="53"/>
      <c r="EQ197" s="150"/>
      <c r="ER197" s="53"/>
      <c r="ES197" s="150"/>
      <c r="ET197" s="53"/>
      <c r="EU197" s="53"/>
      <c r="EV197" s="150"/>
      <c r="EW197" s="53"/>
      <c r="EX197" s="150"/>
      <c r="EY197" s="53"/>
      <c r="EZ197" s="53"/>
      <c r="FA197" s="53"/>
      <c r="FB197" s="144"/>
    </row>
    <row r="198" spans="1:158" ht="5.45" customHeight="1" x14ac:dyDescent="1.1499999999999999">
      <c r="A198" s="147"/>
      <c r="B198" s="53"/>
      <c r="C198" s="53"/>
      <c r="D198" s="150"/>
      <c r="E198" s="53"/>
      <c r="F198" s="150"/>
      <c r="G198" s="53"/>
      <c r="H198" s="53"/>
      <c r="I198" s="150"/>
      <c r="J198" s="53"/>
      <c r="K198" s="150"/>
      <c r="L198" s="53"/>
      <c r="M198" s="150"/>
      <c r="N198" s="53"/>
      <c r="O198" s="150"/>
      <c r="P198" s="53"/>
      <c r="Q198" s="53"/>
      <c r="R198" s="150"/>
      <c r="S198" s="53"/>
      <c r="T198" s="150"/>
      <c r="U198" s="53"/>
      <c r="V198" s="150"/>
      <c r="W198" s="53"/>
      <c r="X198" s="150"/>
      <c r="Y198" s="53"/>
      <c r="Z198" s="53"/>
      <c r="AA198" s="53"/>
      <c r="AB198" s="53"/>
      <c r="AC198" s="53"/>
      <c r="AD198" s="150"/>
      <c r="AE198" s="53"/>
      <c r="AF198" s="150"/>
      <c r="AG198" s="53"/>
      <c r="AH198" s="150"/>
      <c r="AI198" s="53"/>
      <c r="AJ198" s="150"/>
      <c r="AK198" s="53"/>
      <c r="AL198" s="53"/>
      <c r="AM198" s="150"/>
      <c r="AN198" s="53"/>
      <c r="AO198" s="150"/>
      <c r="AP198" s="53"/>
      <c r="AQ198" s="150"/>
      <c r="AR198" s="53"/>
      <c r="AS198" s="150"/>
      <c r="AT198" s="53"/>
      <c r="AU198" s="53"/>
      <c r="AV198" s="150"/>
      <c r="AW198" s="53"/>
      <c r="AX198" s="150"/>
      <c r="AY198" s="53"/>
      <c r="AZ198" s="53"/>
      <c r="BA198" s="53"/>
      <c r="BB198" s="53"/>
      <c r="BC198" s="53"/>
      <c r="BD198" s="53"/>
      <c r="BE198" s="54"/>
      <c r="BF198" s="54"/>
      <c r="BG198" s="159"/>
      <c r="BH198" s="159"/>
      <c r="BI198" s="159"/>
      <c r="BJ198" s="159"/>
      <c r="BK198" s="159"/>
      <c r="BL198" s="159"/>
      <c r="BM198" s="159"/>
      <c r="BN198" s="159"/>
      <c r="BO198" s="159"/>
      <c r="BP198" s="159"/>
      <c r="BQ198" s="159"/>
      <c r="BR198" s="159"/>
      <c r="BS198" s="159"/>
      <c r="BT198" s="159"/>
      <c r="BU198" s="56">
        <f t="shared" si="8"/>
        <v>76</v>
      </c>
      <c r="BV198" s="62"/>
      <c r="BW198" s="63"/>
      <c r="BX198" s="64"/>
      <c r="BY198" s="64"/>
      <c r="BZ198" s="64"/>
      <c r="CA198" s="64"/>
      <c r="CB198" s="64"/>
      <c r="CC198" s="64"/>
      <c r="CD198" s="64"/>
      <c r="CE198" s="63"/>
      <c r="CF198" s="106"/>
      <c r="CG198" s="60">
        <f t="shared" ca="1" si="7"/>
        <v>45061.5</v>
      </c>
      <c r="CH198" s="152"/>
      <c r="CI198" s="152"/>
      <c r="CJ198" s="152"/>
      <c r="CK198" s="152"/>
      <c r="CL198" s="152"/>
      <c r="CM198" s="152"/>
      <c r="CN198" s="152"/>
      <c r="CO198" s="152"/>
      <c r="CP198" s="152"/>
      <c r="CQ198" s="152"/>
      <c r="CR198" s="152"/>
      <c r="CS198" s="152"/>
      <c r="CT198" s="152"/>
      <c r="CU198" s="152"/>
      <c r="CV198" s="152"/>
      <c r="CW198" s="152"/>
      <c r="CX198" s="152"/>
      <c r="CY198" s="152"/>
      <c r="CZ198" s="152"/>
      <c r="DA198" s="153"/>
      <c r="DB198" s="153"/>
      <c r="DC198" s="153"/>
      <c r="DD198" s="150"/>
      <c r="DE198" s="53"/>
      <c r="DF198" s="150"/>
      <c r="DG198" s="53"/>
      <c r="DH198" s="53"/>
      <c r="DI198" s="150"/>
      <c r="DJ198" s="53"/>
      <c r="DK198" s="150"/>
      <c r="DL198" s="53"/>
      <c r="DM198" s="150"/>
      <c r="DN198" s="53"/>
      <c r="DO198" s="150"/>
      <c r="DP198" s="53"/>
      <c r="DQ198" s="53"/>
      <c r="DR198" s="150"/>
      <c r="DS198" s="53"/>
      <c r="DT198" s="150"/>
      <c r="DU198" s="53"/>
      <c r="DV198" s="150"/>
      <c r="DW198" s="53"/>
      <c r="DX198" s="150"/>
      <c r="DY198" s="53"/>
      <c r="DZ198" s="53"/>
      <c r="EA198" s="53"/>
      <c r="EB198" s="53"/>
      <c r="EC198" s="53"/>
      <c r="ED198" s="150"/>
      <c r="EE198" s="53"/>
      <c r="EF198" s="150"/>
      <c r="EG198" s="53"/>
      <c r="EH198" s="150"/>
      <c r="EI198" s="53"/>
      <c r="EJ198" s="150"/>
      <c r="EK198" s="53"/>
      <c r="EL198" s="53"/>
      <c r="EM198" s="150"/>
      <c r="EN198" s="53"/>
      <c r="EO198" s="150"/>
      <c r="EP198" s="53"/>
      <c r="EQ198" s="150"/>
      <c r="ER198" s="53"/>
      <c r="ES198" s="150"/>
      <c r="ET198" s="53"/>
      <c r="EU198" s="53"/>
      <c r="EV198" s="150"/>
      <c r="EW198" s="53"/>
      <c r="EX198" s="150"/>
      <c r="EY198" s="53"/>
      <c r="EZ198" s="53"/>
      <c r="FA198" s="53"/>
      <c r="FB198" s="144"/>
    </row>
    <row r="199" spans="1:158" ht="5.45" customHeight="1" x14ac:dyDescent="1.1499999999999999">
      <c r="A199" s="147"/>
      <c r="B199" s="53"/>
      <c r="C199" s="53"/>
      <c r="D199" s="150"/>
      <c r="E199" s="53"/>
      <c r="F199" s="150"/>
      <c r="G199" s="53"/>
      <c r="H199" s="53"/>
      <c r="I199" s="150"/>
      <c r="J199" s="53"/>
      <c r="K199" s="150"/>
      <c r="L199" s="53"/>
      <c r="M199" s="150"/>
      <c r="N199" s="53"/>
      <c r="O199" s="150"/>
      <c r="P199" s="53"/>
      <c r="Q199" s="53"/>
      <c r="R199" s="150"/>
      <c r="S199" s="53"/>
      <c r="T199" s="150"/>
      <c r="U199" s="53"/>
      <c r="V199" s="150"/>
      <c r="W199" s="53"/>
      <c r="X199" s="150"/>
      <c r="Y199" s="53"/>
      <c r="Z199" s="53"/>
      <c r="AA199" s="53"/>
      <c r="AB199" s="53"/>
      <c r="AC199" s="53"/>
      <c r="AD199" s="150"/>
      <c r="AE199" s="53"/>
      <c r="AF199" s="150"/>
      <c r="AG199" s="53"/>
      <c r="AH199" s="150"/>
      <c r="AI199" s="53"/>
      <c r="AJ199" s="150"/>
      <c r="AK199" s="53"/>
      <c r="AL199" s="53"/>
      <c r="AM199" s="150"/>
      <c r="AN199" s="53"/>
      <c r="AO199" s="150"/>
      <c r="AP199" s="53"/>
      <c r="AQ199" s="150"/>
      <c r="AR199" s="53"/>
      <c r="AS199" s="150"/>
      <c r="AT199" s="53"/>
      <c r="AU199" s="53"/>
      <c r="AV199" s="150"/>
      <c r="AW199" s="53"/>
      <c r="AX199" s="150"/>
      <c r="AY199" s="53"/>
      <c r="AZ199" s="53"/>
      <c r="BA199" s="53"/>
      <c r="BB199" s="53"/>
      <c r="BC199" s="53"/>
      <c r="BD199" s="53"/>
      <c r="BE199" s="54"/>
      <c r="BF199" s="54"/>
      <c r="BG199" s="159"/>
      <c r="BH199" s="159"/>
      <c r="BI199" s="159"/>
      <c r="BJ199" s="159"/>
      <c r="BK199" s="159"/>
      <c r="BL199" s="159"/>
      <c r="BM199" s="159"/>
      <c r="BN199" s="159"/>
      <c r="BO199" s="159"/>
      <c r="BP199" s="159"/>
      <c r="BQ199" s="159"/>
      <c r="BR199" s="159"/>
      <c r="BS199" s="159"/>
      <c r="BT199" s="159"/>
      <c r="BU199" s="56">
        <f t="shared" si="8"/>
        <v>76.5</v>
      </c>
      <c r="BV199" s="57"/>
      <c r="BW199" s="58"/>
      <c r="BX199" s="59"/>
      <c r="BY199" s="59"/>
      <c r="BZ199" s="59"/>
      <c r="CA199" s="59"/>
      <c r="CB199" s="59"/>
      <c r="CC199" s="59"/>
      <c r="CD199" s="59"/>
      <c r="CE199" s="58"/>
      <c r="CF199" s="105"/>
      <c r="CG199" s="60">
        <f t="shared" ca="1" si="7"/>
        <v>45062</v>
      </c>
      <c r="CH199" s="152"/>
      <c r="CI199" s="152"/>
      <c r="CJ199" s="152"/>
      <c r="CK199" s="152"/>
      <c r="CL199" s="152"/>
      <c r="CM199" s="152"/>
      <c r="CN199" s="152"/>
      <c r="CO199" s="152"/>
      <c r="CP199" s="152"/>
      <c r="CQ199" s="152"/>
      <c r="CR199" s="152"/>
      <c r="CS199" s="152"/>
      <c r="CT199" s="152"/>
      <c r="CU199" s="152"/>
      <c r="CV199" s="152"/>
      <c r="CW199" s="152"/>
      <c r="CX199" s="152"/>
      <c r="CY199" s="152"/>
      <c r="CZ199" s="152"/>
      <c r="DA199" s="153"/>
      <c r="DB199" s="153"/>
      <c r="DC199" s="153"/>
      <c r="DD199" s="150"/>
      <c r="DE199" s="53"/>
      <c r="DF199" s="150"/>
      <c r="DG199" s="53"/>
      <c r="DH199" s="53"/>
      <c r="DI199" s="150"/>
      <c r="DJ199" s="53"/>
      <c r="DK199" s="150"/>
      <c r="DL199" s="53"/>
      <c r="DM199" s="150"/>
      <c r="DN199" s="53"/>
      <c r="DO199" s="150"/>
      <c r="DP199" s="53"/>
      <c r="DQ199" s="53"/>
      <c r="DR199" s="150"/>
      <c r="DS199" s="53"/>
      <c r="DT199" s="150"/>
      <c r="DU199" s="53"/>
      <c r="DV199" s="150"/>
      <c r="DW199" s="53"/>
      <c r="DX199" s="150"/>
      <c r="DY199" s="53"/>
      <c r="DZ199" s="53"/>
      <c r="EA199" s="53"/>
      <c r="EB199" s="53"/>
      <c r="EC199" s="53"/>
      <c r="ED199" s="150"/>
      <c r="EE199" s="53"/>
      <c r="EF199" s="150"/>
      <c r="EG199" s="53"/>
      <c r="EH199" s="150"/>
      <c r="EI199" s="53"/>
      <c r="EJ199" s="150"/>
      <c r="EK199" s="53"/>
      <c r="EL199" s="53"/>
      <c r="EM199" s="150"/>
      <c r="EN199" s="53"/>
      <c r="EO199" s="150"/>
      <c r="EP199" s="53"/>
      <c r="EQ199" s="150"/>
      <c r="ER199" s="53"/>
      <c r="ES199" s="150"/>
      <c r="ET199" s="53"/>
      <c r="EU199" s="53"/>
      <c r="EV199" s="150"/>
      <c r="EW199" s="53"/>
      <c r="EX199" s="150"/>
      <c r="EY199" s="53"/>
      <c r="EZ199" s="53"/>
      <c r="FA199" s="53"/>
      <c r="FB199" s="144"/>
    </row>
    <row r="200" spans="1:158" ht="5.45" customHeight="1" x14ac:dyDescent="1.1499999999999999">
      <c r="A200" s="147"/>
      <c r="B200" s="53"/>
      <c r="C200" s="53"/>
      <c r="D200" s="150"/>
      <c r="E200" s="53"/>
      <c r="F200" s="150"/>
      <c r="G200" s="53"/>
      <c r="H200" s="53"/>
      <c r="I200" s="150"/>
      <c r="J200" s="53"/>
      <c r="K200" s="150"/>
      <c r="L200" s="53"/>
      <c r="M200" s="150"/>
      <c r="N200" s="53"/>
      <c r="O200" s="150"/>
      <c r="P200" s="53"/>
      <c r="Q200" s="53"/>
      <c r="R200" s="150"/>
      <c r="S200" s="53"/>
      <c r="T200" s="150"/>
      <c r="U200" s="53"/>
      <c r="V200" s="150"/>
      <c r="W200" s="53"/>
      <c r="X200" s="150"/>
      <c r="Y200" s="53"/>
      <c r="Z200" s="53"/>
      <c r="AA200" s="53"/>
      <c r="AB200" s="53"/>
      <c r="AC200" s="53"/>
      <c r="AD200" s="150"/>
      <c r="AE200" s="53"/>
      <c r="AF200" s="150"/>
      <c r="AG200" s="53"/>
      <c r="AH200" s="150"/>
      <c r="AI200" s="53"/>
      <c r="AJ200" s="150"/>
      <c r="AK200" s="53"/>
      <c r="AL200" s="53"/>
      <c r="AM200" s="150"/>
      <c r="AN200" s="53"/>
      <c r="AO200" s="150"/>
      <c r="AP200" s="53"/>
      <c r="AQ200" s="150"/>
      <c r="AR200" s="53"/>
      <c r="AS200" s="150"/>
      <c r="AT200" s="53"/>
      <c r="AU200" s="53"/>
      <c r="AV200" s="150"/>
      <c r="AW200" s="53"/>
      <c r="AX200" s="150"/>
      <c r="AY200" s="53"/>
      <c r="AZ200" s="53"/>
      <c r="BA200" s="53"/>
      <c r="BB200" s="53"/>
      <c r="BC200" s="53"/>
      <c r="BD200" s="53"/>
      <c r="BE200" s="54"/>
      <c r="BF200" s="54"/>
      <c r="BG200" s="159"/>
      <c r="BH200" s="159"/>
      <c r="BI200" s="159"/>
      <c r="BJ200" s="159"/>
      <c r="BK200" s="159"/>
      <c r="BL200" s="159"/>
      <c r="BM200" s="159"/>
      <c r="BN200" s="159"/>
      <c r="BO200" s="159"/>
      <c r="BP200" s="159"/>
      <c r="BQ200" s="159"/>
      <c r="BR200" s="159"/>
      <c r="BS200" s="159"/>
      <c r="BT200" s="159"/>
      <c r="BU200" s="56">
        <f t="shared" si="8"/>
        <v>77</v>
      </c>
      <c r="BV200" s="62"/>
      <c r="BW200" s="63"/>
      <c r="BX200" s="64"/>
      <c r="BY200" s="64"/>
      <c r="BZ200" s="64"/>
      <c r="CA200" s="64"/>
      <c r="CB200" s="64"/>
      <c r="CC200" s="64"/>
      <c r="CD200" s="64"/>
      <c r="CE200" s="63"/>
      <c r="CF200" s="106"/>
      <c r="CG200" s="60">
        <f t="shared" ca="1" si="7"/>
        <v>45062.5</v>
      </c>
      <c r="CH200" s="152"/>
      <c r="CI200" s="152"/>
      <c r="CJ200" s="152"/>
      <c r="CK200" s="152"/>
      <c r="CL200" s="152"/>
      <c r="CM200" s="152"/>
      <c r="CN200" s="152"/>
      <c r="CO200" s="152"/>
      <c r="CP200" s="152"/>
      <c r="CQ200" s="152"/>
      <c r="CR200" s="152"/>
      <c r="CS200" s="152"/>
      <c r="CT200" s="152"/>
      <c r="CU200" s="152"/>
      <c r="CV200" s="152"/>
      <c r="CW200" s="152"/>
      <c r="CX200" s="152"/>
      <c r="CY200" s="152"/>
      <c r="CZ200" s="152"/>
      <c r="DA200" s="153"/>
      <c r="DB200" s="153"/>
      <c r="DC200" s="153"/>
      <c r="DD200" s="150"/>
      <c r="DE200" s="53"/>
      <c r="DF200" s="150"/>
      <c r="DG200" s="53"/>
      <c r="DH200" s="53"/>
      <c r="DI200" s="150"/>
      <c r="DJ200" s="53"/>
      <c r="DK200" s="150"/>
      <c r="DL200" s="53"/>
      <c r="DM200" s="150"/>
      <c r="DN200" s="53"/>
      <c r="DO200" s="150"/>
      <c r="DP200" s="53"/>
      <c r="DQ200" s="53"/>
      <c r="DR200" s="150"/>
      <c r="DS200" s="53"/>
      <c r="DT200" s="150"/>
      <c r="DU200" s="53"/>
      <c r="DV200" s="150"/>
      <c r="DW200" s="53"/>
      <c r="DX200" s="150"/>
      <c r="DY200" s="53"/>
      <c r="DZ200" s="53"/>
      <c r="EA200" s="53"/>
      <c r="EB200" s="53"/>
      <c r="EC200" s="53"/>
      <c r="ED200" s="150"/>
      <c r="EE200" s="53"/>
      <c r="EF200" s="150"/>
      <c r="EG200" s="53"/>
      <c r="EH200" s="150"/>
      <c r="EI200" s="53"/>
      <c r="EJ200" s="150"/>
      <c r="EK200" s="53"/>
      <c r="EL200" s="53"/>
      <c r="EM200" s="150"/>
      <c r="EN200" s="53"/>
      <c r="EO200" s="150"/>
      <c r="EP200" s="53"/>
      <c r="EQ200" s="150"/>
      <c r="ER200" s="53"/>
      <c r="ES200" s="150"/>
      <c r="ET200" s="53"/>
      <c r="EU200" s="53"/>
      <c r="EV200" s="150"/>
      <c r="EW200" s="53"/>
      <c r="EX200" s="150"/>
      <c r="EY200" s="53"/>
      <c r="EZ200" s="53"/>
      <c r="FA200" s="53"/>
      <c r="FB200" s="144"/>
    </row>
    <row r="201" spans="1:158" ht="5.45" customHeight="1" x14ac:dyDescent="1.1499999999999999">
      <c r="A201" s="147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4"/>
      <c r="BF201" s="54"/>
      <c r="BG201" s="55">
        <f>BU214</f>
        <v>84</v>
      </c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6">
        <f t="shared" si="8"/>
        <v>77.5</v>
      </c>
      <c r="BV201" s="57"/>
      <c r="BW201" s="58"/>
      <c r="BX201" s="59"/>
      <c r="BY201" s="59"/>
      <c r="BZ201" s="59"/>
      <c r="CA201" s="59"/>
      <c r="CB201" s="59"/>
      <c r="CC201" s="59"/>
      <c r="CD201" s="59"/>
      <c r="CE201" s="58"/>
      <c r="CF201" s="105"/>
      <c r="CG201" s="60">
        <f t="shared" ca="1" si="7"/>
        <v>45063</v>
      </c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53"/>
      <c r="DA201" s="53"/>
      <c r="DB201" s="53"/>
      <c r="DC201" s="53"/>
      <c r="DD201" s="53"/>
      <c r="DE201" s="53"/>
      <c r="DF201" s="53"/>
      <c r="DG201" s="53"/>
      <c r="DH201" s="53"/>
      <c r="DI201" s="53"/>
      <c r="DJ201" s="53"/>
      <c r="DK201" s="53"/>
      <c r="DL201" s="53"/>
      <c r="DM201" s="53"/>
      <c r="DN201" s="53"/>
      <c r="DO201" s="53"/>
      <c r="DP201" s="53"/>
      <c r="DQ201" s="53"/>
      <c r="DR201" s="53"/>
      <c r="DS201" s="53"/>
      <c r="DT201" s="53"/>
      <c r="DU201" s="53"/>
      <c r="DV201" s="53"/>
      <c r="DW201" s="53"/>
      <c r="DX201" s="53"/>
      <c r="DY201" s="53"/>
      <c r="DZ201" s="53"/>
      <c r="EA201" s="53"/>
      <c r="EB201" s="53"/>
      <c r="EC201" s="53"/>
      <c r="ED201" s="53"/>
      <c r="EE201" s="53"/>
      <c r="EF201" s="53"/>
      <c r="EG201" s="53"/>
      <c r="EH201" s="53"/>
      <c r="EI201" s="53"/>
      <c r="EJ201" s="53"/>
      <c r="EK201" s="53"/>
      <c r="EL201" s="53"/>
      <c r="EM201" s="53"/>
      <c r="EN201" s="53"/>
      <c r="EO201" s="53"/>
      <c r="EP201" s="53"/>
      <c r="EQ201" s="53"/>
      <c r="ER201" s="53"/>
      <c r="ES201" s="53"/>
      <c r="ET201" s="53"/>
      <c r="EU201" s="53"/>
      <c r="EV201" s="53"/>
      <c r="EW201" s="53"/>
      <c r="EX201" s="53"/>
      <c r="EY201" s="53"/>
      <c r="EZ201" s="53"/>
      <c r="FA201" s="53"/>
      <c r="FB201" s="144"/>
    </row>
    <row r="202" spans="1:158" ht="5.45" customHeight="1" x14ac:dyDescent="1.1499999999999999">
      <c r="A202" s="147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4"/>
      <c r="BF202" s="54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6">
        <f t="shared" si="8"/>
        <v>78</v>
      </c>
      <c r="BV202" s="62"/>
      <c r="BW202" s="63"/>
      <c r="BX202" s="64"/>
      <c r="BY202" s="64"/>
      <c r="BZ202" s="64"/>
      <c r="CA202" s="64"/>
      <c r="CB202" s="64"/>
      <c r="CC202" s="64"/>
      <c r="CD202" s="64"/>
      <c r="CE202" s="63"/>
      <c r="CF202" s="106"/>
      <c r="CG202" s="60">
        <f t="shared" ca="1" si="7"/>
        <v>45063.5</v>
      </c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53"/>
      <c r="DA202" s="53"/>
      <c r="DB202" s="53"/>
      <c r="DC202" s="53"/>
      <c r="DD202" s="53"/>
      <c r="DE202" s="53"/>
      <c r="DF202" s="53"/>
      <c r="DG202" s="53"/>
      <c r="DH202" s="53"/>
      <c r="DI202" s="53"/>
      <c r="DJ202" s="53"/>
      <c r="DK202" s="53"/>
      <c r="DL202" s="53"/>
      <c r="DM202" s="53"/>
      <c r="DN202" s="53"/>
      <c r="DO202" s="53"/>
      <c r="DP202" s="53"/>
      <c r="DQ202" s="53"/>
      <c r="DR202" s="53"/>
      <c r="DS202" s="53"/>
      <c r="DT202" s="53"/>
      <c r="DU202" s="53"/>
      <c r="DV202" s="53"/>
      <c r="DW202" s="53"/>
      <c r="DX202" s="53"/>
      <c r="DY202" s="53"/>
      <c r="DZ202" s="53"/>
      <c r="EA202" s="53"/>
      <c r="EB202" s="53"/>
      <c r="EC202" s="53"/>
      <c r="ED202" s="53"/>
      <c r="EE202" s="53"/>
      <c r="EF202" s="53"/>
      <c r="EG202" s="53"/>
      <c r="EH202" s="53"/>
      <c r="EI202" s="53"/>
      <c r="EJ202" s="53"/>
      <c r="EK202" s="53"/>
      <c r="EL202" s="53"/>
      <c r="EM202" s="53"/>
      <c r="EN202" s="53"/>
      <c r="EO202" s="53"/>
      <c r="EP202" s="53"/>
      <c r="EQ202" s="53"/>
      <c r="ER202" s="53"/>
      <c r="ES202" s="53"/>
      <c r="ET202" s="53"/>
      <c r="EU202" s="53"/>
      <c r="EV202" s="53"/>
      <c r="EW202" s="53"/>
      <c r="EX202" s="53"/>
      <c r="EY202" s="53"/>
      <c r="EZ202" s="53"/>
      <c r="FA202" s="53"/>
      <c r="FB202" s="144"/>
    </row>
    <row r="203" spans="1:158" ht="5.45" customHeight="1" x14ac:dyDescent="1.1499999999999999">
      <c r="A203" s="147"/>
      <c r="B203" s="53"/>
      <c r="C203" s="53"/>
      <c r="D203" s="150">
        <v>1</v>
      </c>
      <c r="E203" s="53"/>
      <c r="F203" s="150">
        <f>D203+1</f>
        <v>2</v>
      </c>
      <c r="G203" s="53"/>
      <c r="H203" s="150">
        <f>F203+1</f>
        <v>3</v>
      </c>
      <c r="I203" s="53"/>
      <c r="J203" s="150">
        <f>H203+1</f>
        <v>4</v>
      </c>
      <c r="K203" s="53"/>
      <c r="L203" s="53"/>
      <c r="M203" s="150">
        <f>J203+1</f>
        <v>5</v>
      </c>
      <c r="N203" s="53"/>
      <c r="O203" s="150">
        <f>M203+1</f>
        <v>6</v>
      </c>
      <c r="P203" s="53"/>
      <c r="Q203" s="150">
        <f>O203+1</f>
        <v>7</v>
      </c>
      <c r="R203" s="53"/>
      <c r="S203" s="150">
        <f>Q203+1</f>
        <v>8</v>
      </c>
      <c r="T203" s="53"/>
      <c r="U203" s="53"/>
      <c r="V203" s="150">
        <f>S203+1</f>
        <v>9</v>
      </c>
      <c r="W203" s="53"/>
      <c r="X203" s="150">
        <f>V203+1</f>
        <v>10</v>
      </c>
      <c r="Y203" s="53"/>
      <c r="Z203" s="53"/>
      <c r="AA203" s="53"/>
      <c r="AB203" s="53"/>
      <c r="AC203" s="53"/>
      <c r="AD203" s="150">
        <f>D163+10</f>
        <v>51</v>
      </c>
      <c r="AE203" s="53"/>
      <c r="AF203" s="150">
        <f>AD203+1</f>
        <v>52</v>
      </c>
      <c r="AG203" s="53"/>
      <c r="AH203" s="53"/>
      <c r="AI203" s="150">
        <f>AF203+1</f>
        <v>53</v>
      </c>
      <c r="AJ203" s="53"/>
      <c r="AK203" s="150">
        <f>AI203+1</f>
        <v>54</v>
      </c>
      <c r="AL203" s="53"/>
      <c r="AM203" s="150">
        <f>AK203+1</f>
        <v>55</v>
      </c>
      <c r="AN203" s="53"/>
      <c r="AO203" s="150">
        <f>AM203+1</f>
        <v>56</v>
      </c>
      <c r="AP203" s="53"/>
      <c r="AQ203" s="53"/>
      <c r="AR203" s="150">
        <f>AO203+1</f>
        <v>57</v>
      </c>
      <c r="AS203" s="53"/>
      <c r="AT203" s="150">
        <f>AR203+1</f>
        <v>58</v>
      </c>
      <c r="AU203" s="53"/>
      <c r="AV203" s="150">
        <f>AT203+1</f>
        <v>59</v>
      </c>
      <c r="AW203" s="53"/>
      <c r="AX203" s="150">
        <f>AV203+1</f>
        <v>60</v>
      </c>
      <c r="AY203" s="53"/>
      <c r="AZ203" s="53"/>
      <c r="BA203" s="53"/>
      <c r="BB203" s="53"/>
      <c r="BC203" s="53"/>
      <c r="BD203" s="53"/>
      <c r="BE203" s="54"/>
      <c r="BF203" s="54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6">
        <f t="shared" si="8"/>
        <v>78.5</v>
      </c>
      <c r="BV203" s="57"/>
      <c r="BW203" s="58"/>
      <c r="BX203" s="59"/>
      <c r="BY203" s="59"/>
      <c r="BZ203" s="59"/>
      <c r="CA203" s="59"/>
      <c r="CB203" s="59"/>
      <c r="CC203" s="59"/>
      <c r="CD203" s="59"/>
      <c r="CE203" s="58"/>
      <c r="CF203" s="105"/>
      <c r="CG203" s="60">
        <f t="shared" ca="1" si="7"/>
        <v>45064</v>
      </c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53"/>
      <c r="DA203" s="53"/>
      <c r="DB203" s="53"/>
      <c r="DC203" s="53"/>
      <c r="DD203" s="150">
        <f>DF203+1</f>
        <v>160</v>
      </c>
      <c r="DE203" s="53"/>
      <c r="DF203" s="150">
        <f>DH203+1</f>
        <v>159</v>
      </c>
      <c r="DG203" s="53"/>
      <c r="DH203" s="150">
        <f>DJ203+1</f>
        <v>158</v>
      </c>
      <c r="DI203" s="53"/>
      <c r="DJ203" s="150">
        <f>DM203+1</f>
        <v>157</v>
      </c>
      <c r="DK203" s="53"/>
      <c r="DL203" s="53"/>
      <c r="DM203" s="150">
        <f>DO203+1</f>
        <v>156</v>
      </c>
      <c r="DN203" s="53"/>
      <c r="DO203" s="150">
        <f>DQ203+1</f>
        <v>155</v>
      </c>
      <c r="DP203" s="53"/>
      <c r="DQ203" s="150">
        <f>DS203+1</f>
        <v>154</v>
      </c>
      <c r="DR203" s="53"/>
      <c r="DS203" s="150">
        <f>DV203+1</f>
        <v>153</v>
      </c>
      <c r="DT203" s="53"/>
      <c r="DU203" s="53"/>
      <c r="DV203" s="150">
        <f>DX203+1</f>
        <v>152</v>
      </c>
      <c r="DW203" s="53"/>
      <c r="DX203" s="150">
        <f>EX163+10</f>
        <v>151</v>
      </c>
      <c r="DY203" s="53"/>
      <c r="DZ203" s="53"/>
      <c r="EA203" s="53"/>
      <c r="EB203" s="53"/>
      <c r="EC203" s="53"/>
      <c r="ED203" s="150">
        <f>EF203+1</f>
        <v>110</v>
      </c>
      <c r="EE203" s="53"/>
      <c r="EF203" s="150">
        <f>EI203+1</f>
        <v>109</v>
      </c>
      <c r="EG203" s="53"/>
      <c r="EH203" s="53"/>
      <c r="EI203" s="150">
        <f>EK203+1</f>
        <v>108</v>
      </c>
      <c r="EJ203" s="53"/>
      <c r="EK203" s="150">
        <f>EM203+1</f>
        <v>107</v>
      </c>
      <c r="EL203" s="53"/>
      <c r="EM203" s="150">
        <f>EO203+1</f>
        <v>106</v>
      </c>
      <c r="EN203" s="53"/>
      <c r="EO203" s="150">
        <f>ER203+1</f>
        <v>105</v>
      </c>
      <c r="EP203" s="53"/>
      <c r="EQ203" s="53"/>
      <c r="ER203" s="150">
        <f>ET203+1</f>
        <v>104</v>
      </c>
      <c r="ES203" s="53"/>
      <c r="ET203" s="150">
        <f>EV203+1</f>
        <v>103</v>
      </c>
      <c r="EU203" s="53"/>
      <c r="EV203" s="150">
        <f>EX203+1</f>
        <v>102</v>
      </c>
      <c r="EW203" s="53"/>
      <c r="EX203" s="150">
        <f>AD163+10</f>
        <v>101</v>
      </c>
      <c r="EY203" s="53"/>
      <c r="EZ203" s="53"/>
      <c r="FA203" s="53"/>
      <c r="FB203" s="144"/>
    </row>
    <row r="204" spans="1:158" ht="5.45" customHeight="1" x14ac:dyDescent="1.1499999999999999">
      <c r="A204" s="147"/>
      <c r="B204" s="53"/>
      <c r="C204" s="53"/>
      <c r="D204" s="150"/>
      <c r="E204" s="53"/>
      <c r="F204" s="150"/>
      <c r="G204" s="53"/>
      <c r="H204" s="150"/>
      <c r="I204" s="53"/>
      <c r="J204" s="150"/>
      <c r="K204" s="53"/>
      <c r="L204" s="53"/>
      <c r="M204" s="150"/>
      <c r="N204" s="53"/>
      <c r="O204" s="150"/>
      <c r="P204" s="53"/>
      <c r="Q204" s="150"/>
      <c r="R204" s="53"/>
      <c r="S204" s="150"/>
      <c r="T204" s="53"/>
      <c r="U204" s="53"/>
      <c r="V204" s="150"/>
      <c r="W204" s="53"/>
      <c r="X204" s="150"/>
      <c r="Y204" s="53"/>
      <c r="Z204" s="53"/>
      <c r="AA204" s="53"/>
      <c r="AB204" s="53"/>
      <c r="AC204" s="53"/>
      <c r="AD204" s="150"/>
      <c r="AE204" s="53"/>
      <c r="AF204" s="150"/>
      <c r="AG204" s="53"/>
      <c r="AH204" s="53"/>
      <c r="AI204" s="150"/>
      <c r="AJ204" s="53"/>
      <c r="AK204" s="150"/>
      <c r="AL204" s="53"/>
      <c r="AM204" s="150"/>
      <c r="AN204" s="53"/>
      <c r="AO204" s="150"/>
      <c r="AP204" s="53"/>
      <c r="AQ204" s="53"/>
      <c r="AR204" s="150"/>
      <c r="AS204" s="53"/>
      <c r="AT204" s="150"/>
      <c r="AU204" s="53"/>
      <c r="AV204" s="150"/>
      <c r="AW204" s="53"/>
      <c r="AX204" s="150"/>
      <c r="AY204" s="53"/>
      <c r="AZ204" s="53"/>
      <c r="BA204" s="53"/>
      <c r="BB204" s="53"/>
      <c r="BC204" s="53"/>
      <c r="BD204" s="53"/>
      <c r="BE204" s="54"/>
      <c r="BF204" s="54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6">
        <f t="shared" si="8"/>
        <v>79</v>
      </c>
      <c r="BV204" s="62"/>
      <c r="BW204" s="63"/>
      <c r="BX204" s="64"/>
      <c r="BY204" s="64"/>
      <c r="BZ204" s="64"/>
      <c r="CA204" s="64"/>
      <c r="CB204" s="64"/>
      <c r="CC204" s="64"/>
      <c r="CD204" s="64"/>
      <c r="CE204" s="63"/>
      <c r="CF204" s="106"/>
      <c r="CG204" s="60">
        <f t="shared" ca="1" si="7"/>
        <v>45064.5</v>
      </c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53"/>
      <c r="DA204" s="53"/>
      <c r="DB204" s="53"/>
      <c r="DC204" s="53"/>
      <c r="DD204" s="150"/>
      <c r="DE204" s="53"/>
      <c r="DF204" s="150"/>
      <c r="DG204" s="53"/>
      <c r="DH204" s="150"/>
      <c r="DI204" s="53"/>
      <c r="DJ204" s="150"/>
      <c r="DK204" s="53"/>
      <c r="DL204" s="53"/>
      <c r="DM204" s="150"/>
      <c r="DN204" s="53"/>
      <c r="DO204" s="150"/>
      <c r="DP204" s="53"/>
      <c r="DQ204" s="150"/>
      <c r="DR204" s="53"/>
      <c r="DS204" s="150"/>
      <c r="DT204" s="53"/>
      <c r="DU204" s="53"/>
      <c r="DV204" s="150"/>
      <c r="DW204" s="53"/>
      <c r="DX204" s="150"/>
      <c r="DY204" s="53"/>
      <c r="DZ204" s="53"/>
      <c r="EA204" s="53"/>
      <c r="EB204" s="53"/>
      <c r="EC204" s="53"/>
      <c r="ED204" s="150"/>
      <c r="EE204" s="53"/>
      <c r="EF204" s="150"/>
      <c r="EG204" s="53"/>
      <c r="EH204" s="53"/>
      <c r="EI204" s="150"/>
      <c r="EJ204" s="53"/>
      <c r="EK204" s="150"/>
      <c r="EL204" s="53"/>
      <c r="EM204" s="150"/>
      <c r="EN204" s="53"/>
      <c r="EO204" s="150"/>
      <c r="EP204" s="53"/>
      <c r="EQ204" s="53"/>
      <c r="ER204" s="150"/>
      <c r="ES204" s="53"/>
      <c r="ET204" s="150"/>
      <c r="EU204" s="53"/>
      <c r="EV204" s="150"/>
      <c r="EW204" s="53"/>
      <c r="EX204" s="150"/>
      <c r="EY204" s="53"/>
      <c r="EZ204" s="53"/>
      <c r="FA204" s="53"/>
      <c r="FB204" s="144"/>
    </row>
    <row r="205" spans="1:158" ht="5.45" customHeight="1" x14ac:dyDescent="1.1499999999999999">
      <c r="A205" s="147"/>
      <c r="B205" s="53"/>
      <c r="C205" s="53"/>
      <c r="D205" s="150"/>
      <c r="E205" s="53"/>
      <c r="F205" s="150"/>
      <c r="G205" s="53"/>
      <c r="H205" s="150"/>
      <c r="I205" s="53"/>
      <c r="J205" s="150"/>
      <c r="K205" s="53"/>
      <c r="L205" s="53"/>
      <c r="M205" s="150"/>
      <c r="N205" s="53"/>
      <c r="O205" s="150"/>
      <c r="P205" s="53"/>
      <c r="Q205" s="150"/>
      <c r="R205" s="53"/>
      <c r="S205" s="150"/>
      <c r="T205" s="53"/>
      <c r="U205" s="53"/>
      <c r="V205" s="150"/>
      <c r="W205" s="53"/>
      <c r="X205" s="150"/>
      <c r="Y205" s="53"/>
      <c r="Z205" s="53"/>
      <c r="AA205" s="53"/>
      <c r="AB205" s="53"/>
      <c r="AC205" s="53"/>
      <c r="AD205" s="150"/>
      <c r="AE205" s="53"/>
      <c r="AF205" s="150"/>
      <c r="AG205" s="53"/>
      <c r="AH205" s="53"/>
      <c r="AI205" s="150"/>
      <c r="AJ205" s="53"/>
      <c r="AK205" s="150"/>
      <c r="AL205" s="53"/>
      <c r="AM205" s="150"/>
      <c r="AN205" s="53"/>
      <c r="AO205" s="150"/>
      <c r="AP205" s="53"/>
      <c r="AQ205" s="53"/>
      <c r="AR205" s="150"/>
      <c r="AS205" s="53"/>
      <c r="AT205" s="150"/>
      <c r="AU205" s="53"/>
      <c r="AV205" s="150"/>
      <c r="AW205" s="53"/>
      <c r="AX205" s="150"/>
      <c r="AY205" s="53"/>
      <c r="AZ205" s="53"/>
      <c r="BA205" s="53"/>
      <c r="BB205" s="53"/>
      <c r="BC205" s="53"/>
      <c r="BD205" s="53"/>
      <c r="BE205" s="54"/>
      <c r="BF205" s="54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6">
        <f t="shared" si="8"/>
        <v>79.5</v>
      </c>
      <c r="BV205" s="57"/>
      <c r="BW205" s="58"/>
      <c r="BX205" s="59"/>
      <c r="BY205" s="59"/>
      <c r="BZ205" s="59"/>
      <c r="CA205" s="59"/>
      <c r="CB205" s="59"/>
      <c r="CC205" s="59"/>
      <c r="CD205" s="59"/>
      <c r="CE205" s="58"/>
      <c r="CF205" s="105"/>
      <c r="CG205" s="60">
        <f t="shared" ca="1" si="7"/>
        <v>45065</v>
      </c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53"/>
      <c r="DA205" s="53"/>
      <c r="DB205" s="53"/>
      <c r="DC205" s="53"/>
      <c r="DD205" s="150"/>
      <c r="DE205" s="53"/>
      <c r="DF205" s="150"/>
      <c r="DG205" s="53"/>
      <c r="DH205" s="150"/>
      <c r="DI205" s="53"/>
      <c r="DJ205" s="150"/>
      <c r="DK205" s="53"/>
      <c r="DL205" s="53"/>
      <c r="DM205" s="150"/>
      <c r="DN205" s="53"/>
      <c r="DO205" s="150"/>
      <c r="DP205" s="53"/>
      <c r="DQ205" s="150"/>
      <c r="DR205" s="53"/>
      <c r="DS205" s="150"/>
      <c r="DT205" s="53"/>
      <c r="DU205" s="53"/>
      <c r="DV205" s="150"/>
      <c r="DW205" s="53"/>
      <c r="DX205" s="150"/>
      <c r="DY205" s="53"/>
      <c r="DZ205" s="53"/>
      <c r="EA205" s="53"/>
      <c r="EB205" s="53"/>
      <c r="EC205" s="53"/>
      <c r="ED205" s="150"/>
      <c r="EE205" s="53"/>
      <c r="EF205" s="150"/>
      <c r="EG205" s="53"/>
      <c r="EH205" s="53"/>
      <c r="EI205" s="150"/>
      <c r="EJ205" s="53"/>
      <c r="EK205" s="150"/>
      <c r="EL205" s="53"/>
      <c r="EM205" s="150"/>
      <c r="EN205" s="53"/>
      <c r="EO205" s="150"/>
      <c r="EP205" s="53"/>
      <c r="EQ205" s="53"/>
      <c r="ER205" s="150"/>
      <c r="ES205" s="53"/>
      <c r="ET205" s="150"/>
      <c r="EU205" s="53"/>
      <c r="EV205" s="150"/>
      <c r="EW205" s="53"/>
      <c r="EX205" s="150"/>
      <c r="EY205" s="53"/>
      <c r="EZ205" s="53"/>
      <c r="FA205" s="53"/>
      <c r="FB205" s="144"/>
    </row>
    <row r="206" spans="1:158" ht="5.45" customHeight="1" x14ac:dyDescent="1.1499999999999999">
      <c r="A206" s="147"/>
      <c r="B206" s="53"/>
      <c r="C206" s="53"/>
      <c r="D206" s="150"/>
      <c r="E206" s="53"/>
      <c r="F206" s="150"/>
      <c r="G206" s="53"/>
      <c r="H206" s="150"/>
      <c r="I206" s="53"/>
      <c r="J206" s="150"/>
      <c r="K206" s="53"/>
      <c r="L206" s="53"/>
      <c r="M206" s="150"/>
      <c r="N206" s="53"/>
      <c r="O206" s="150"/>
      <c r="P206" s="53"/>
      <c r="Q206" s="150"/>
      <c r="R206" s="53"/>
      <c r="S206" s="150"/>
      <c r="T206" s="53"/>
      <c r="U206" s="53"/>
      <c r="V206" s="150"/>
      <c r="W206" s="53"/>
      <c r="X206" s="150"/>
      <c r="Y206" s="53"/>
      <c r="Z206" s="53"/>
      <c r="AA206" s="53"/>
      <c r="AB206" s="53"/>
      <c r="AC206" s="53"/>
      <c r="AD206" s="150"/>
      <c r="AE206" s="53"/>
      <c r="AF206" s="150"/>
      <c r="AG206" s="53"/>
      <c r="AH206" s="53"/>
      <c r="AI206" s="150"/>
      <c r="AJ206" s="53"/>
      <c r="AK206" s="150"/>
      <c r="AL206" s="53"/>
      <c r="AM206" s="150"/>
      <c r="AN206" s="53"/>
      <c r="AO206" s="150"/>
      <c r="AP206" s="53"/>
      <c r="AQ206" s="53"/>
      <c r="AR206" s="150"/>
      <c r="AS206" s="53"/>
      <c r="AT206" s="150"/>
      <c r="AU206" s="53"/>
      <c r="AV206" s="150"/>
      <c r="AW206" s="53"/>
      <c r="AX206" s="150"/>
      <c r="AY206" s="53"/>
      <c r="AZ206" s="53"/>
      <c r="BA206" s="53"/>
      <c r="BB206" s="53"/>
      <c r="BC206" s="53"/>
      <c r="BD206" s="53"/>
      <c r="BE206" s="54"/>
      <c r="BF206" s="54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6">
        <f t="shared" si="8"/>
        <v>80</v>
      </c>
      <c r="BV206" s="62"/>
      <c r="BW206" s="63"/>
      <c r="BX206" s="64"/>
      <c r="BY206" s="64"/>
      <c r="BZ206" s="64"/>
      <c r="CA206" s="64"/>
      <c r="CB206" s="64"/>
      <c r="CC206" s="64"/>
      <c r="CD206" s="64"/>
      <c r="CE206" s="63"/>
      <c r="CF206" s="106"/>
      <c r="CG206" s="60">
        <f t="shared" ca="1" si="7"/>
        <v>45065.5</v>
      </c>
      <c r="CH206" s="65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53"/>
      <c r="DB206" s="53"/>
      <c r="DC206" s="53"/>
      <c r="DD206" s="150"/>
      <c r="DE206" s="53"/>
      <c r="DF206" s="150"/>
      <c r="DG206" s="53"/>
      <c r="DH206" s="150"/>
      <c r="DI206" s="53"/>
      <c r="DJ206" s="150"/>
      <c r="DK206" s="53"/>
      <c r="DL206" s="53"/>
      <c r="DM206" s="150"/>
      <c r="DN206" s="53"/>
      <c r="DO206" s="150"/>
      <c r="DP206" s="53"/>
      <c r="DQ206" s="150"/>
      <c r="DR206" s="53"/>
      <c r="DS206" s="150"/>
      <c r="DT206" s="53"/>
      <c r="DU206" s="53"/>
      <c r="DV206" s="150"/>
      <c r="DW206" s="53"/>
      <c r="DX206" s="150"/>
      <c r="DY206" s="53"/>
      <c r="DZ206" s="53"/>
      <c r="EA206" s="53"/>
      <c r="EB206" s="53"/>
      <c r="EC206" s="53"/>
      <c r="ED206" s="150"/>
      <c r="EE206" s="53"/>
      <c r="EF206" s="150"/>
      <c r="EG206" s="53"/>
      <c r="EH206" s="53"/>
      <c r="EI206" s="150"/>
      <c r="EJ206" s="53"/>
      <c r="EK206" s="150"/>
      <c r="EL206" s="53"/>
      <c r="EM206" s="150"/>
      <c r="EN206" s="53"/>
      <c r="EO206" s="150"/>
      <c r="EP206" s="53"/>
      <c r="EQ206" s="53"/>
      <c r="ER206" s="150"/>
      <c r="ES206" s="53"/>
      <c r="ET206" s="150"/>
      <c r="EU206" s="53"/>
      <c r="EV206" s="150"/>
      <c r="EW206" s="53"/>
      <c r="EX206" s="150"/>
      <c r="EY206" s="53"/>
      <c r="EZ206" s="53"/>
      <c r="FA206" s="53"/>
      <c r="FB206" s="144"/>
    </row>
    <row r="207" spans="1:158" ht="5.45" customHeight="1" x14ac:dyDescent="1.1499999999999999">
      <c r="A207" s="147"/>
      <c r="B207" s="53"/>
      <c r="C207" s="53"/>
      <c r="D207" s="150"/>
      <c r="E207" s="53"/>
      <c r="F207" s="150"/>
      <c r="G207" s="53"/>
      <c r="H207" s="150"/>
      <c r="I207" s="53"/>
      <c r="J207" s="150"/>
      <c r="K207" s="53"/>
      <c r="L207" s="53"/>
      <c r="M207" s="150"/>
      <c r="N207" s="53"/>
      <c r="O207" s="150"/>
      <c r="P207" s="53"/>
      <c r="Q207" s="150"/>
      <c r="R207" s="53"/>
      <c r="S207" s="150"/>
      <c r="T207" s="53"/>
      <c r="U207" s="53"/>
      <c r="V207" s="150"/>
      <c r="W207" s="53"/>
      <c r="X207" s="150"/>
      <c r="Y207" s="53"/>
      <c r="Z207" s="53"/>
      <c r="AA207" s="53"/>
      <c r="AB207" s="53"/>
      <c r="AC207" s="53"/>
      <c r="AD207" s="150"/>
      <c r="AE207" s="53"/>
      <c r="AF207" s="150"/>
      <c r="AG207" s="53"/>
      <c r="AH207" s="53"/>
      <c r="AI207" s="150"/>
      <c r="AJ207" s="53"/>
      <c r="AK207" s="150"/>
      <c r="AL207" s="53"/>
      <c r="AM207" s="150"/>
      <c r="AN207" s="53"/>
      <c r="AO207" s="150"/>
      <c r="AP207" s="53"/>
      <c r="AQ207" s="53"/>
      <c r="AR207" s="150"/>
      <c r="AS207" s="53"/>
      <c r="AT207" s="150"/>
      <c r="AU207" s="53"/>
      <c r="AV207" s="150"/>
      <c r="AW207" s="53"/>
      <c r="AX207" s="150"/>
      <c r="AY207" s="53"/>
      <c r="AZ207" s="53"/>
      <c r="BA207" s="53"/>
      <c r="BB207" s="53"/>
      <c r="BC207" s="53"/>
      <c r="BD207" s="53"/>
      <c r="BE207" s="54"/>
      <c r="BF207" s="54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6">
        <f t="shared" si="8"/>
        <v>80.5</v>
      </c>
      <c r="BV207" s="57"/>
      <c r="BW207" s="58"/>
      <c r="BX207" s="59"/>
      <c r="BY207" s="59"/>
      <c r="BZ207" s="59"/>
      <c r="CA207" s="59"/>
      <c r="CB207" s="59"/>
      <c r="CC207" s="59"/>
      <c r="CD207" s="59"/>
      <c r="CE207" s="58"/>
      <c r="CF207" s="105"/>
      <c r="CG207" s="60">
        <f t="shared" ca="1" si="7"/>
        <v>45066</v>
      </c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53"/>
      <c r="DB207" s="53"/>
      <c r="DC207" s="53"/>
      <c r="DD207" s="150"/>
      <c r="DE207" s="53"/>
      <c r="DF207" s="150"/>
      <c r="DG207" s="53"/>
      <c r="DH207" s="150"/>
      <c r="DI207" s="53"/>
      <c r="DJ207" s="150"/>
      <c r="DK207" s="53"/>
      <c r="DL207" s="53"/>
      <c r="DM207" s="150"/>
      <c r="DN207" s="53"/>
      <c r="DO207" s="150"/>
      <c r="DP207" s="53"/>
      <c r="DQ207" s="150"/>
      <c r="DR207" s="53"/>
      <c r="DS207" s="150"/>
      <c r="DT207" s="53"/>
      <c r="DU207" s="53"/>
      <c r="DV207" s="150"/>
      <c r="DW207" s="53"/>
      <c r="DX207" s="150"/>
      <c r="DY207" s="53"/>
      <c r="DZ207" s="53"/>
      <c r="EA207" s="53"/>
      <c r="EB207" s="53"/>
      <c r="EC207" s="53"/>
      <c r="ED207" s="150"/>
      <c r="EE207" s="53"/>
      <c r="EF207" s="150"/>
      <c r="EG207" s="53"/>
      <c r="EH207" s="53"/>
      <c r="EI207" s="150"/>
      <c r="EJ207" s="53"/>
      <c r="EK207" s="150"/>
      <c r="EL207" s="53"/>
      <c r="EM207" s="150"/>
      <c r="EN207" s="53"/>
      <c r="EO207" s="150"/>
      <c r="EP207" s="53"/>
      <c r="EQ207" s="53"/>
      <c r="ER207" s="150"/>
      <c r="ES207" s="53"/>
      <c r="ET207" s="150"/>
      <c r="EU207" s="53"/>
      <c r="EV207" s="150"/>
      <c r="EW207" s="53"/>
      <c r="EX207" s="150"/>
      <c r="EY207" s="53"/>
      <c r="EZ207" s="53"/>
      <c r="FA207" s="53"/>
      <c r="FB207" s="144"/>
    </row>
    <row r="208" spans="1:158" ht="5.45" customHeight="1" x14ac:dyDescent="1.1499999999999999">
      <c r="A208" s="147"/>
      <c r="B208" s="53"/>
      <c r="C208" s="53"/>
      <c r="D208" s="150"/>
      <c r="E208" s="53"/>
      <c r="F208" s="150"/>
      <c r="G208" s="53"/>
      <c r="H208" s="150"/>
      <c r="I208" s="53"/>
      <c r="J208" s="150"/>
      <c r="K208" s="53"/>
      <c r="L208" s="53"/>
      <c r="M208" s="150"/>
      <c r="N208" s="53"/>
      <c r="O208" s="150"/>
      <c r="P208" s="53"/>
      <c r="Q208" s="150"/>
      <c r="R208" s="53"/>
      <c r="S208" s="150"/>
      <c r="T208" s="53"/>
      <c r="U208" s="53"/>
      <c r="V208" s="150"/>
      <c r="W208" s="53"/>
      <c r="X208" s="150"/>
      <c r="Y208" s="53"/>
      <c r="Z208" s="53"/>
      <c r="AA208" s="53"/>
      <c r="AB208" s="53"/>
      <c r="AC208" s="53"/>
      <c r="AD208" s="150"/>
      <c r="AE208" s="53"/>
      <c r="AF208" s="150"/>
      <c r="AG208" s="53"/>
      <c r="AH208" s="53"/>
      <c r="AI208" s="150"/>
      <c r="AJ208" s="53"/>
      <c r="AK208" s="150"/>
      <c r="AL208" s="53"/>
      <c r="AM208" s="150"/>
      <c r="AN208" s="53"/>
      <c r="AO208" s="150"/>
      <c r="AP208" s="53"/>
      <c r="AQ208" s="53"/>
      <c r="AR208" s="150"/>
      <c r="AS208" s="53"/>
      <c r="AT208" s="150"/>
      <c r="AU208" s="53"/>
      <c r="AV208" s="150"/>
      <c r="AW208" s="53"/>
      <c r="AX208" s="150"/>
      <c r="AY208" s="53"/>
      <c r="AZ208" s="53"/>
      <c r="BA208" s="53"/>
      <c r="BB208" s="53"/>
      <c r="BC208" s="53"/>
      <c r="BD208" s="53"/>
      <c r="BE208" s="54"/>
      <c r="BF208" s="54"/>
      <c r="BG208" s="159">
        <f>BU214</f>
        <v>84</v>
      </c>
      <c r="BH208" s="159"/>
      <c r="BI208" s="159"/>
      <c r="BJ208" s="159"/>
      <c r="BK208" s="159"/>
      <c r="BL208" s="159"/>
      <c r="BM208" s="159"/>
      <c r="BN208" s="159"/>
      <c r="BO208" s="159"/>
      <c r="BP208" s="159"/>
      <c r="BQ208" s="159"/>
      <c r="BR208" s="159"/>
      <c r="BS208" s="159"/>
      <c r="BT208" s="159"/>
      <c r="BU208" s="56">
        <f t="shared" si="8"/>
        <v>81</v>
      </c>
      <c r="BV208" s="62"/>
      <c r="BW208" s="63"/>
      <c r="BX208" s="64"/>
      <c r="BY208" s="64"/>
      <c r="BZ208" s="64"/>
      <c r="CA208" s="64"/>
      <c r="CB208" s="64"/>
      <c r="CC208" s="64"/>
      <c r="CD208" s="64"/>
      <c r="CE208" s="63"/>
      <c r="CF208" s="106"/>
      <c r="CG208" s="60">
        <f t="shared" ref="CG208:CG218" ca="1" si="9">INDEX($1:$1048576,ROW()-1,COLUMN())+12/24</f>
        <v>45066.5</v>
      </c>
      <c r="CH208" s="151">
        <f>BG208*24</f>
        <v>2016</v>
      </c>
      <c r="CI208" s="152"/>
      <c r="CJ208" s="152"/>
      <c r="CK208" s="152"/>
      <c r="CL208" s="152"/>
      <c r="CM208" s="152"/>
      <c r="CN208" s="152"/>
      <c r="CO208" s="152"/>
      <c r="CP208" s="152"/>
      <c r="CQ208" s="152"/>
      <c r="CR208" s="152"/>
      <c r="CS208" s="152"/>
      <c r="CT208" s="152"/>
      <c r="CU208" s="152"/>
      <c r="CV208" s="152"/>
      <c r="CW208" s="152"/>
      <c r="CX208" s="152"/>
      <c r="CY208" s="152"/>
      <c r="CZ208" s="152"/>
      <c r="DA208" s="153"/>
      <c r="DB208" s="153"/>
      <c r="DC208" s="153"/>
      <c r="DD208" s="150"/>
      <c r="DE208" s="53"/>
      <c r="DF208" s="150"/>
      <c r="DG208" s="53"/>
      <c r="DH208" s="150"/>
      <c r="DI208" s="53"/>
      <c r="DJ208" s="150"/>
      <c r="DK208" s="53"/>
      <c r="DL208" s="53"/>
      <c r="DM208" s="150"/>
      <c r="DN208" s="53"/>
      <c r="DO208" s="150"/>
      <c r="DP208" s="53"/>
      <c r="DQ208" s="150"/>
      <c r="DR208" s="53"/>
      <c r="DS208" s="150"/>
      <c r="DT208" s="53"/>
      <c r="DU208" s="53"/>
      <c r="DV208" s="150"/>
      <c r="DW208" s="53"/>
      <c r="DX208" s="150"/>
      <c r="DY208" s="53"/>
      <c r="DZ208" s="53"/>
      <c r="EA208" s="53"/>
      <c r="EB208" s="53"/>
      <c r="EC208" s="53"/>
      <c r="ED208" s="150"/>
      <c r="EE208" s="53"/>
      <c r="EF208" s="150"/>
      <c r="EG208" s="53"/>
      <c r="EH208" s="53"/>
      <c r="EI208" s="150"/>
      <c r="EJ208" s="53"/>
      <c r="EK208" s="150"/>
      <c r="EL208" s="53"/>
      <c r="EM208" s="150"/>
      <c r="EN208" s="53"/>
      <c r="EO208" s="150"/>
      <c r="EP208" s="53"/>
      <c r="EQ208" s="53"/>
      <c r="ER208" s="150"/>
      <c r="ES208" s="53"/>
      <c r="ET208" s="150"/>
      <c r="EU208" s="53"/>
      <c r="EV208" s="150"/>
      <c r="EW208" s="53"/>
      <c r="EX208" s="150"/>
      <c r="EY208" s="53"/>
      <c r="EZ208" s="53"/>
      <c r="FA208" s="53"/>
      <c r="FB208" s="144"/>
    </row>
    <row r="209" spans="1:158" ht="5.45" customHeight="1" x14ac:dyDescent="1.1499999999999999">
      <c r="A209" s="147"/>
      <c r="B209" s="53"/>
      <c r="C209" s="53"/>
      <c r="D209" s="150"/>
      <c r="E209" s="53"/>
      <c r="F209" s="150"/>
      <c r="G209" s="53"/>
      <c r="H209" s="150"/>
      <c r="I209" s="53"/>
      <c r="J209" s="150"/>
      <c r="K209" s="53"/>
      <c r="L209" s="53"/>
      <c r="M209" s="150"/>
      <c r="N209" s="53"/>
      <c r="O209" s="150"/>
      <c r="P209" s="53"/>
      <c r="Q209" s="150"/>
      <c r="R209" s="53"/>
      <c r="S209" s="150"/>
      <c r="T209" s="53"/>
      <c r="U209" s="53"/>
      <c r="V209" s="150"/>
      <c r="W209" s="53"/>
      <c r="X209" s="150"/>
      <c r="Y209" s="53"/>
      <c r="Z209" s="53"/>
      <c r="AA209" s="53"/>
      <c r="AB209" s="53"/>
      <c r="AC209" s="53"/>
      <c r="AD209" s="150"/>
      <c r="AE209" s="53"/>
      <c r="AF209" s="150"/>
      <c r="AG209" s="53"/>
      <c r="AH209" s="53"/>
      <c r="AI209" s="150"/>
      <c r="AJ209" s="53"/>
      <c r="AK209" s="150"/>
      <c r="AL209" s="53"/>
      <c r="AM209" s="150"/>
      <c r="AN209" s="53"/>
      <c r="AO209" s="150"/>
      <c r="AP209" s="53"/>
      <c r="AQ209" s="53"/>
      <c r="AR209" s="150"/>
      <c r="AS209" s="53"/>
      <c r="AT209" s="150"/>
      <c r="AU209" s="53"/>
      <c r="AV209" s="150"/>
      <c r="AW209" s="53"/>
      <c r="AX209" s="150"/>
      <c r="AY209" s="53"/>
      <c r="AZ209" s="53"/>
      <c r="BA209" s="53"/>
      <c r="BB209" s="53"/>
      <c r="BC209" s="53"/>
      <c r="BD209" s="53"/>
      <c r="BE209" s="54"/>
      <c r="BF209" s="54"/>
      <c r="BG209" s="159"/>
      <c r="BH209" s="159"/>
      <c r="BI209" s="159"/>
      <c r="BJ209" s="159"/>
      <c r="BK209" s="159"/>
      <c r="BL209" s="159"/>
      <c r="BM209" s="159"/>
      <c r="BN209" s="159"/>
      <c r="BO209" s="159"/>
      <c r="BP209" s="159"/>
      <c r="BQ209" s="159"/>
      <c r="BR209" s="159"/>
      <c r="BS209" s="159"/>
      <c r="BT209" s="159"/>
      <c r="BU209" s="56">
        <f t="shared" si="8"/>
        <v>81.5</v>
      </c>
      <c r="BV209" s="57"/>
      <c r="BW209" s="58"/>
      <c r="BX209" s="59"/>
      <c r="BY209" s="59"/>
      <c r="BZ209" s="59"/>
      <c r="CA209" s="59"/>
      <c r="CB209" s="59"/>
      <c r="CC209" s="59"/>
      <c r="CD209" s="59"/>
      <c r="CE209" s="58"/>
      <c r="CF209" s="105"/>
      <c r="CG209" s="60">
        <f t="shared" ca="1" si="9"/>
        <v>45067</v>
      </c>
      <c r="CH209" s="152"/>
      <c r="CI209" s="152"/>
      <c r="CJ209" s="152"/>
      <c r="CK209" s="152"/>
      <c r="CL209" s="152"/>
      <c r="CM209" s="152"/>
      <c r="CN209" s="152"/>
      <c r="CO209" s="152"/>
      <c r="CP209" s="152"/>
      <c r="CQ209" s="152"/>
      <c r="CR209" s="152"/>
      <c r="CS209" s="152"/>
      <c r="CT209" s="152"/>
      <c r="CU209" s="152"/>
      <c r="CV209" s="152"/>
      <c r="CW209" s="152"/>
      <c r="CX209" s="152"/>
      <c r="CY209" s="152"/>
      <c r="CZ209" s="152"/>
      <c r="DA209" s="153"/>
      <c r="DB209" s="153"/>
      <c r="DC209" s="153"/>
      <c r="DD209" s="150"/>
      <c r="DE209" s="53"/>
      <c r="DF209" s="150"/>
      <c r="DG209" s="53"/>
      <c r="DH209" s="150"/>
      <c r="DI209" s="53"/>
      <c r="DJ209" s="150"/>
      <c r="DK209" s="53"/>
      <c r="DL209" s="53"/>
      <c r="DM209" s="150"/>
      <c r="DN209" s="53"/>
      <c r="DO209" s="150"/>
      <c r="DP209" s="53"/>
      <c r="DQ209" s="150"/>
      <c r="DR209" s="53"/>
      <c r="DS209" s="150"/>
      <c r="DT209" s="53"/>
      <c r="DU209" s="53"/>
      <c r="DV209" s="150"/>
      <c r="DW209" s="53"/>
      <c r="DX209" s="150"/>
      <c r="DY209" s="53"/>
      <c r="DZ209" s="53"/>
      <c r="EA209" s="53"/>
      <c r="EB209" s="53"/>
      <c r="EC209" s="53"/>
      <c r="ED209" s="150"/>
      <c r="EE209" s="53"/>
      <c r="EF209" s="150"/>
      <c r="EG209" s="53"/>
      <c r="EH209" s="53"/>
      <c r="EI209" s="150"/>
      <c r="EJ209" s="53"/>
      <c r="EK209" s="150"/>
      <c r="EL209" s="53"/>
      <c r="EM209" s="150"/>
      <c r="EN209" s="53"/>
      <c r="EO209" s="150"/>
      <c r="EP209" s="53"/>
      <c r="EQ209" s="53"/>
      <c r="ER209" s="150"/>
      <c r="ES209" s="53"/>
      <c r="ET209" s="150"/>
      <c r="EU209" s="53"/>
      <c r="EV209" s="150"/>
      <c r="EW209" s="53"/>
      <c r="EX209" s="150"/>
      <c r="EY209" s="53"/>
      <c r="EZ209" s="53"/>
      <c r="FA209" s="53"/>
      <c r="FB209" s="144"/>
    </row>
    <row r="210" spans="1:158" ht="5.45" customHeight="1" x14ac:dyDescent="1.1499999999999999">
      <c r="A210" s="147"/>
      <c r="B210" s="53"/>
      <c r="C210" s="53"/>
      <c r="D210" s="150"/>
      <c r="E210" s="53"/>
      <c r="F210" s="150"/>
      <c r="G210" s="53"/>
      <c r="H210" s="150"/>
      <c r="I210" s="53"/>
      <c r="J210" s="150"/>
      <c r="K210" s="53"/>
      <c r="L210" s="53"/>
      <c r="M210" s="150"/>
      <c r="N210" s="53"/>
      <c r="O210" s="150"/>
      <c r="P210" s="53"/>
      <c r="Q210" s="150"/>
      <c r="R210" s="53"/>
      <c r="S210" s="150"/>
      <c r="T210" s="53"/>
      <c r="U210" s="53"/>
      <c r="V210" s="150"/>
      <c r="W210" s="53"/>
      <c r="X210" s="150"/>
      <c r="Y210" s="53"/>
      <c r="Z210" s="53"/>
      <c r="AA210" s="53"/>
      <c r="AB210" s="53"/>
      <c r="AC210" s="53"/>
      <c r="AD210" s="150"/>
      <c r="AE210" s="53"/>
      <c r="AF210" s="150"/>
      <c r="AG210" s="53"/>
      <c r="AH210" s="53"/>
      <c r="AI210" s="150"/>
      <c r="AJ210" s="53"/>
      <c r="AK210" s="150"/>
      <c r="AL210" s="53"/>
      <c r="AM210" s="150"/>
      <c r="AN210" s="53"/>
      <c r="AO210" s="150"/>
      <c r="AP210" s="53"/>
      <c r="AQ210" s="53"/>
      <c r="AR210" s="150"/>
      <c r="AS210" s="53"/>
      <c r="AT210" s="150"/>
      <c r="AU210" s="53"/>
      <c r="AV210" s="150"/>
      <c r="AW210" s="53"/>
      <c r="AX210" s="150"/>
      <c r="AY210" s="53"/>
      <c r="AZ210" s="53"/>
      <c r="BA210" s="53"/>
      <c r="BB210" s="53"/>
      <c r="BC210" s="53"/>
      <c r="BD210" s="53"/>
      <c r="BE210" s="54"/>
      <c r="BF210" s="54"/>
      <c r="BG210" s="159"/>
      <c r="BH210" s="159"/>
      <c r="BI210" s="159"/>
      <c r="BJ210" s="159"/>
      <c r="BK210" s="159"/>
      <c r="BL210" s="159"/>
      <c r="BM210" s="159"/>
      <c r="BN210" s="159"/>
      <c r="BO210" s="159"/>
      <c r="BP210" s="159"/>
      <c r="BQ210" s="159"/>
      <c r="BR210" s="159"/>
      <c r="BS210" s="159"/>
      <c r="BT210" s="159"/>
      <c r="BU210" s="56">
        <f t="shared" si="8"/>
        <v>82</v>
      </c>
      <c r="BV210" s="62"/>
      <c r="BW210" s="63"/>
      <c r="BX210" s="64"/>
      <c r="BY210" s="64"/>
      <c r="BZ210" s="64"/>
      <c r="CA210" s="64"/>
      <c r="CB210" s="64"/>
      <c r="CC210" s="64"/>
      <c r="CD210" s="64"/>
      <c r="CE210" s="63"/>
      <c r="CF210" s="106"/>
      <c r="CG210" s="60">
        <f t="shared" ca="1" si="9"/>
        <v>45067.5</v>
      </c>
      <c r="CH210" s="152"/>
      <c r="CI210" s="152"/>
      <c r="CJ210" s="152"/>
      <c r="CK210" s="152"/>
      <c r="CL210" s="152"/>
      <c r="CM210" s="152"/>
      <c r="CN210" s="152"/>
      <c r="CO210" s="152"/>
      <c r="CP210" s="152"/>
      <c r="CQ210" s="152"/>
      <c r="CR210" s="152"/>
      <c r="CS210" s="152"/>
      <c r="CT210" s="152"/>
      <c r="CU210" s="152"/>
      <c r="CV210" s="152"/>
      <c r="CW210" s="152"/>
      <c r="CX210" s="152"/>
      <c r="CY210" s="152"/>
      <c r="CZ210" s="152"/>
      <c r="DA210" s="153"/>
      <c r="DB210" s="153"/>
      <c r="DC210" s="153"/>
      <c r="DD210" s="150"/>
      <c r="DE210" s="53"/>
      <c r="DF210" s="150"/>
      <c r="DG210" s="53"/>
      <c r="DH210" s="150"/>
      <c r="DI210" s="53"/>
      <c r="DJ210" s="150"/>
      <c r="DK210" s="53"/>
      <c r="DL210" s="53"/>
      <c r="DM210" s="150"/>
      <c r="DN210" s="53"/>
      <c r="DO210" s="150"/>
      <c r="DP210" s="53"/>
      <c r="DQ210" s="150"/>
      <c r="DR210" s="53"/>
      <c r="DS210" s="150"/>
      <c r="DT210" s="53"/>
      <c r="DU210" s="53"/>
      <c r="DV210" s="150"/>
      <c r="DW210" s="53"/>
      <c r="DX210" s="150"/>
      <c r="DY210" s="53"/>
      <c r="DZ210" s="53"/>
      <c r="EA210" s="53"/>
      <c r="EB210" s="53"/>
      <c r="EC210" s="53"/>
      <c r="ED210" s="150"/>
      <c r="EE210" s="53"/>
      <c r="EF210" s="150"/>
      <c r="EG210" s="53"/>
      <c r="EH210" s="53"/>
      <c r="EI210" s="150"/>
      <c r="EJ210" s="53"/>
      <c r="EK210" s="150"/>
      <c r="EL210" s="53"/>
      <c r="EM210" s="150"/>
      <c r="EN210" s="53"/>
      <c r="EO210" s="150"/>
      <c r="EP210" s="53"/>
      <c r="EQ210" s="53"/>
      <c r="ER210" s="150"/>
      <c r="ES210" s="53"/>
      <c r="ET210" s="150"/>
      <c r="EU210" s="53"/>
      <c r="EV210" s="150"/>
      <c r="EW210" s="53"/>
      <c r="EX210" s="150"/>
      <c r="EY210" s="53"/>
      <c r="EZ210" s="53"/>
      <c r="FA210" s="53"/>
      <c r="FB210" s="144"/>
    </row>
    <row r="211" spans="1:158" ht="5.45" customHeight="1" x14ac:dyDescent="1.1499999999999999">
      <c r="A211" s="147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4"/>
      <c r="BF211" s="54"/>
      <c r="BG211" s="159"/>
      <c r="BH211" s="159"/>
      <c r="BI211" s="159"/>
      <c r="BJ211" s="159"/>
      <c r="BK211" s="159"/>
      <c r="BL211" s="159"/>
      <c r="BM211" s="159"/>
      <c r="BN211" s="159"/>
      <c r="BO211" s="159"/>
      <c r="BP211" s="159"/>
      <c r="BQ211" s="159"/>
      <c r="BR211" s="159"/>
      <c r="BS211" s="159"/>
      <c r="BT211" s="159"/>
      <c r="BU211" s="56">
        <f t="shared" si="8"/>
        <v>82.5</v>
      </c>
      <c r="BV211" s="57"/>
      <c r="BW211" s="58"/>
      <c r="BX211" s="59"/>
      <c r="BY211" s="59"/>
      <c r="BZ211" s="59"/>
      <c r="CA211" s="59"/>
      <c r="CB211" s="59"/>
      <c r="CC211" s="59"/>
      <c r="CD211" s="59"/>
      <c r="CE211" s="58"/>
      <c r="CF211" s="105"/>
      <c r="CG211" s="60">
        <f t="shared" ca="1" si="9"/>
        <v>45068</v>
      </c>
      <c r="CH211" s="152"/>
      <c r="CI211" s="152"/>
      <c r="CJ211" s="152"/>
      <c r="CK211" s="152"/>
      <c r="CL211" s="152"/>
      <c r="CM211" s="152"/>
      <c r="CN211" s="152"/>
      <c r="CO211" s="152"/>
      <c r="CP211" s="152"/>
      <c r="CQ211" s="152"/>
      <c r="CR211" s="152"/>
      <c r="CS211" s="152"/>
      <c r="CT211" s="152"/>
      <c r="CU211" s="152"/>
      <c r="CV211" s="152"/>
      <c r="CW211" s="152"/>
      <c r="CX211" s="152"/>
      <c r="CY211" s="152"/>
      <c r="CZ211" s="152"/>
      <c r="DA211" s="153"/>
      <c r="DB211" s="153"/>
      <c r="DC211" s="153"/>
      <c r="DD211" s="53"/>
      <c r="DE211" s="53"/>
      <c r="DF211" s="53"/>
      <c r="DG211" s="53"/>
      <c r="DH211" s="53"/>
      <c r="DI211" s="53"/>
      <c r="DJ211" s="53"/>
      <c r="DK211" s="53"/>
      <c r="DL211" s="53"/>
      <c r="DM211" s="53"/>
      <c r="DN211" s="53"/>
      <c r="DO211" s="53"/>
      <c r="DP211" s="53"/>
      <c r="DQ211" s="53"/>
      <c r="DR211" s="53"/>
      <c r="DS211" s="53"/>
      <c r="DT211" s="53"/>
      <c r="DU211" s="53"/>
      <c r="DV211" s="53"/>
      <c r="DW211" s="53"/>
      <c r="DX211" s="53"/>
      <c r="DY211" s="53"/>
      <c r="DZ211" s="53"/>
      <c r="EA211" s="53"/>
      <c r="EB211" s="53"/>
      <c r="EC211" s="53"/>
      <c r="ED211" s="53"/>
      <c r="EE211" s="53"/>
      <c r="EF211" s="53"/>
      <c r="EG211" s="53"/>
      <c r="EH211" s="53"/>
      <c r="EI211" s="53"/>
      <c r="EJ211" s="53"/>
      <c r="EK211" s="53"/>
      <c r="EL211" s="53"/>
      <c r="EM211" s="53"/>
      <c r="EN211" s="53"/>
      <c r="EO211" s="53"/>
      <c r="EP211" s="53"/>
      <c r="EQ211" s="53"/>
      <c r="ER211" s="53"/>
      <c r="ES211" s="53"/>
      <c r="ET211" s="53"/>
      <c r="EU211" s="53"/>
      <c r="EV211" s="53"/>
      <c r="EW211" s="53"/>
      <c r="EX211" s="53"/>
      <c r="EY211" s="53"/>
      <c r="EZ211" s="53"/>
      <c r="FA211" s="53"/>
      <c r="FB211" s="144"/>
    </row>
    <row r="212" spans="1:158" ht="5.45" customHeight="1" x14ac:dyDescent="1.1499999999999999">
      <c r="A212" s="147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4"/>
      <c r="BC212" s="54"/>
      <c r="BD212" s="54"/>
      <c r="BE212" s="54"/>
      <c r="BF212" s="54"/>
      <c r="BG212" s="159"/>
      <c r="BH212" s="159"/>
      <c r="BI212" s="159"/>
      <c r="BJ212" s="159"/>
      <c r="BK212" s="159"/>
      <c r="BL212" s="159"/>
      <c r="BM212" s="159"/>
      <c r="BN212" s="159"/>
      <c r="BO212" s="159"/>
      <c r="BP212" s="159"/>
      <c r="BQ212" s="159"/>
      <c r="BR212" s="159"/>
      <c r="BS212" s="159"/>
      <c r="BT212" s="159"/>
      <c r="BU212" s="56">
        <f t="shared" si="8"/>
        <v>83</v>
      </c>
      <c r="BV212" s="62"/>
      <c r="BW212" s="63"/>
      <c r="BX212" s="64"/>
      <c r="BY212" s="64"/>
      <c r="BZ212" s="64"/>
      <c r="CA212" s="64"/>
      <c r="CB212" s="64"/>
      <c r="CC212" s="64"/>
      <c r="CD212" s="64"/>
      <c r="CE212" s="63"/>
      <c r="CF212" s="106"/>
      <c r="CG212" s="60">
        <f ca="1">INDEX($1:$1048576,ROW()-1,COLUMN())+12/24+IF($A$29&gt;$CT$36,($A$29-$CT$36),0)</f>
        <v>45068.5</v>
      </c>
      <c r="CH212" s="152"/>
      <c r="CI212" s="152"/>
      <c r="CJ212" s="152"/>
      <c r="CK212" s="152"/>
      <c r="CL212" s="152"/>
      <c r="CM212" s="152"/>
      <c r="CN212" s="152"/>
      <c r="CO212" s="152"/>
      <c r="CP212" s="152"/>
      <c r="CQ212" s="152"/>
      <c r="CR212" s="152"/>
      <c r="CS212" s="152"/>
      <c r="CT212" s="152"/>
      <c r="CU212" s="152"/>
      <c r="CV212" s="152"/>
      <c r="CW212" s="152"/>
      <c r="CX212" s="152"/>
      <c r="CY212" s="152"/>
      <c r="CZ212" s="152"/>
      <c r="DA212" s="153"/>
      <c r="DB212" s="153"/>
      <c r="DC212" s="153"/>
      <c r="DD212" s="53"/>
      <c r="DE212" s="53"/>
      <c r="DF212" s="53"/>
      <c r="DG212" s="53"/>
      <c r="DH212" s="53"/>
      <c r="DI212" s="53"/>
      <c r="DJ212" s="53"/>
      <c r="DK212" s="53"/>
      <c r="DL212" s="53"/>
      <c r="DM212" s="53"/>
      <c r="DN212" s="53"/>
      <c r="DO212" s="53"/>
      <c r="DP212" s="53"/>
      <c r="DQ212" s="53"/>
      <c r="DR212" s="53"/>
      <c r="DS212" s="53"/>
      <c r="DT212" s="53"/>
      <c r="DU212" s="53"/>
      <c r="DV212" s="53"/>
      <c r="DW212" s="53"/>
      <c r="DX212" s="53"/>
      <c r="DY212" s="53"/>
      <c r="DZ212" s="53"/>
      <c r="EA212" s="53"/>
      <c r="EB212" s="53"/>
      <c r="EC212" s="53"/>
      <c r="ED212" s="53"/>
      <c r="EE212" s="53"/>
      <c r="EF212" s="53"/>
      <c r="EG212" s="53"/>
      <c r="EH212" s="53"/>
      <c r="EI212" s="53"/>
      <c r="EJ212" s="53"/>
      <c r="EK212" s="53"/>
      <c r="EL212" s="53"/>
      <c r="EM212" s="53"/>
      <c r="EN212" s="53"/>
      <c r="EO212" s="53"/>
      <c r="EP212" s="53"/>
      <c r="EQ212" s="53"/>
      <c r="ER212" s="53"/>
      <c r="ES212" s="53"/>
      <c r="ET212" s="53"/>
      <c r="EU212" s="53"/>
      <c r="EV212" s="53"/>
      <c r="EW212" s="53"/>
      <c r="EX212" s="53"/>
      <c r="EY212" s="53"/>
      <c r="EZ212" s="53"/>
      <c r="FA212" s="53"/>
      <c r="FB212" s="144"/>
    </row>
    <row r="213" spans="1:158" ht="5.45" customHeight="1" x14ac:dyDescent="1.1499999999999999">
      <c r="A213" s="147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4"/>
      <c r="BC213" s="54"/>
      <c r="BD213" s="54"/>
      <c r="BE213" s="54"/>
      <c r="BF213" s="54"/>
      <c r="BG213" s="159"/>
      <c r="BH213" s="159"/>
      <c r="BI213" s="159"/>
      <c r="BJ213" s="159"/>
      <c r="BK213" s="159"/>
      <c r="BL213" s="159"/>
      <c r="BM213" s="159"/>
      <c r="BN213" s="159"/>
      <c r="BO213" s="159"/>
      <c r="BP213" s="159"/>
      <c r="BQ213" s="159"/>
      <c r="BR213" s="159"/>
      <c r="BS213" s="159"/>
      <c r="BT213" s="159"/>
      <c r="BU213" s="56">
        <f t="shared" si="8"/>
        <v>83.5</v>
      </c>
      <c r="BV213" s="57"/>
      <c r="BW213" s="58"/>
      <c r="BX213" s="59"/>
      <c r="BY213" s="59"/>
      <c r="BZ213" s="59"/>
      <c r="CA213" s="59"/>
      <c r="CB213" s="59"/>
      <c r="CC213" s="59"/>
      <c r="CD213" s="59"/>
      <c r="CE213" s="58"/>
      <c r="CF213" s="105"/>
      <c r="CG213" s="60">
        <f t="shared" ca="1" si="9"/>
        <v>45069</v>
      </c>
      <c r="CH213" s="152"/>
      <c r="CI213" s="152"/>
      <c r="CJ213" s="152"/>
      <c r="CK213" s="152"/>
      <c r="CL213" s="152"/>
      <c r="CM213" s="152"/>
      <c r="CN213" s="152"/>
      <c r="CO213" s="152"/>
      <c r="CP213" s="152"/>
      <c r="CQ213" s="152"/>
      <c r="CR213" s="152"/>
      <c r="CS213" s="152"/>
      <c r="CT213" s="152"/>
      <c r="CU213" s="152"/>
      <c r="CV213" s="152"/>
      <c r="CW213" s="152"/>
      <c r="CX213" s="152"/>
      <c r="CY213" s="152"/>
      <c r="CZ213" s="152"/>
      <c r="DA213" s="153"/>
      <c r="DB213" s="153"/>
      <c r="DC213" s="153"/>
      <c r="DD213" s="53"/>
      <c r="DE213" s="53"/>
      <c r="DF213" s="53"/>
      <c r="DG213" s="53"/>
      <c r="DH213" s="53"/>
      <c r="DI213" s="53"/>
      <c r="DJ213" s="53"/>
      <c r="DK213" s="53"/>
      <c r="DL213" s="53"/>
      <c r="DM213" s="53"/>
      <c r="DN213" s="53"/>
      <c r="DO213" s="53"/>
      <c r="DP213" s="53"/>
      <c r="DQ213" s="53"/>
      <c r="DR213" s="53"/>
      <c r="DS213" s="53"/>
      <c r="DT213" s="53"/>
      <c r="DU213" s="53"/>
      <c r="DV213" s="53"/>
      <c r="DW213" s="53"/>
      <c r="DX213" s="53"/>
      <c r="DY213" s="53"/>
      <c r="DZ213" s="53"/>
      <c r="EA213" s="53"/>
      <c r="EB213" s="53"/>
      <c r="EC213" s="53"/>
      <c r="ED213" s="53"/>
      <c r="EE213" s="53"/>
      <c r="EF213" s="53"/>
      <c r="EG213" s="53"/>
      <c r="EH213" s="53"/>
      <c r="EI213" s="53"/>
      <c r="EJ213" s="53"/>
      <c r="EK213" s="53"/>
      <c r="EL213" s="53"/>
      <c r="EM213" s="53"/>
      <c r="EN213" s="53"/>
      <c r="EO213" s="53"/>
      <c r="EP213" s="53"/>
      <c r="EQ213" s="53"/>
      <c r="ER213" s="53"/>
      <c r="ES213" s="53"/>
      <c r="ET213" s="53"/>
      <c r="EU213" s="53"/>
      <c r="EV213" s="53"/>
      <c r="EW213" s="53"/>
      <c r="EX213" s="53"/>
      <c r="EY213" s="53"/>
      <c r="EZ213" s="53"/>
      <c r="FA213" s="53"/>
      <c r="FB213" s="144"/>
    </row>
    <row r="214" spans="1:158" ht="5.45" customHeight="1" x14ac:dyDescent="1.1499999999999999">
      <c r="A214" s="147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4"/>
      <c r="BC214" s="54"/>
      <c r="BD214" s="54"/>
      <c r="BE214" s="54"/>
      <c r="BF214" s="54"/>
      <c r="BG214" s="159"/>
      <c r="BH214" s="159"/>
      <c r="BI214" s="159"/>
      <c r="BJ214" s="159"/>
      <c r="BK214" s="159"/>
      <c r="BL214" s="159"/>
      <c r="BM214" s="159"/>
      <c r="BN214" s="159"/>
      <c r="BO214" s="159"/>
      <c r="BP214" s="159"/>
      <c r="BQ214" s="159"/>
      <c r="BR214" s="159"/>
      <c r="BS214" s="159"/>
      <c r="BT214" s="159"/>
      <c r="BU214" s="56">
        <f t="shared" si="8"/>
        <v>84</v>
      </c>
      <c r="BV214" s="62"/>
      <c r="BW214" s="63"/>
      <c r="BX214" s="64"/>
      <c r="BY214" s="64"/>
      <c r="BZ214" s="64"/>
      <c r="CA214" s="64"/>
      <c r="CB214" s="64"/>
      <c r="CC214" s="64"/>
      <c r="CD214" s="64"/>
      <c r="CE214" s="63"/>
      <c r="CF214" s="106"/>
      <c r="CG214" s="60">
        <f t="shared" ca="1" si="9"/>
        <v>45069.5</v>
      </c>
      <c r="CH214" s="152"/>
      <c r="CI214" s="152"/>
      <c r="CJ214" s="152"/>
      <c r="CK214" s="152"/>
      <c r="CL214" s="152"/>
      <c r="CM214" s="152"/>
      <c r="CN214" s="152"/>
      <c r="CO214" s="152"/>
      <c r="CP214" s="152"/>
      <c r="CQ214" s="152"/>
      <c r="CR214" s="152"/>
      <c r="CS214" s="152"/>
      <c r="CT214" s="152"/>
      <c r="CU214" s="152"/>
      <c r="CV214" s="152"/>
      <c r="CW214" s="152"/>
      <c r="CX214" s="152"/>
      <c r="CY214" s="152"/>
      <c r="CZ214" s="152"/>
      <c r="DA214" s="153"/>
      <c r="DB214" s="153"/>
      <c r="DC214" s="153"/>
      <c r="DD214" s="53"/>
      <c r="DE214" s="53"/>
      <c r="DF214" s="53"/>
      <c r="DG214" s="53"/>
      <c r="DH214" s="53"/>
      <c r="DI214" s="53"/>
      <c r="DJ214" s="53"/>
      <c r="DK214" s="53"/>
      <c r="DL214" s="53"/>
      <c r="DM214" s="53"/>
      <c r="DN214" s="53"/>
      <c r="DO214" s="53"/>
      <c r="DP214" s="53"/>
      <c r="DQ214" s="53"/>
      <c r="DR214" s="53"/>
      <c r="DS214" s="53"/>
      <c r="DT214" s="53"/>
      <c r="DU214" s="53"/>
      <c r="DV214" s="53"/>
      <c r="DW214" s="53"/>
      <c r="DX214" s="53"/>
      <c r="DY214" s="53"/>
      <c r="DZ214" s="53"/>
      <c r="EA214" s="53"/>
      <c r="EB214" s="53"/>
      <c r="EC214" s="53"/>
      <c r="ED214" s="53"/>
      <c r="EE214" s="53"/>
      <c r="EF214" s="53"/>
      <c r="EG214" s="53"/>
      <c r="EH214" s="53"/>
      <c r="EI214" s="53"/>
      <c r="EJ214" s="53"/>
      <c r="EK214" s="53"/>
      <c r="EL214" s="53"/>
      <c r="EM214" s="53"/>
      <c r="EN214" s="53"/>
      <c r="EO214" s="53"/>
      <c r="EP214" s="53"/>
      <c r="EQ214" s="53"/>
      <c r="ER214" s="53"/>
      <c r="ES214" s="53"/>
      <c r="ET214" s="53"/>
      <c r="EU214" s="53"/>
      <c r="EV214" s="53"/>
      <c r="EW214" s="53"/>
      <c r="EX214" s="53"/>
      <c r="EY214" s="53"/>
      <c r="EZ214" s="53"/>
      <c r="FA214" s="53"/>
      <c r="FB214" s="144"/>
    </row>
    <row r="215" spans="1:158" ht="5.45" customHeight="1" x14ac:dyDescent="0.2">
      <c r="A215" s="145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197"/>
      <c r="BH215" s="197"/>
      <c r="BI215" s="197"/>
      <c r="BJ215" s="197"/>
      <c r="BK215" s="197"/>
      <c r="BL215" s="197"/>
      <c r="BM215" s="197"/>
      <c r="BN215" s="197"/>
      <c r="BO215" s="197"/>
      <c r="BP215" s="197"/>
      <c r="BQ215" s="197"/>
      <c r="BR215" s="197"/>
      <c r="BS215" s="197"/>
      <c r="BT215" s="197"/>
      <c r="BU215" s="68">
        <f t="shared" si="8"/>
        <v>84.5</v>
      </c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70">
        <f t="shared" ca="1" si="9"/>
        <v>45070</v>
      </c>
      <c r="CH215" s="71"/>
      <c r="CI215" s="71"/>
      <c r="CJ215" s="71"/>
      <c r="CK215" s="71"/>
      <c r="CL215" s="71"/>
      <c r="CM215" s="71"/>
      <c r="CN215" s="71"/>
      <c r="CO215" s="71"/>
      <c r="CP215" s="71"/>
      <c r="CQ215" s="71"/>
      <c r="CR215" s="71"/>
      <c r="CS215" s="71"/>
      <c r="CT215" s="71"/>
      <c r="CU215" s="71"/>
      <c r="CV215" s="71"/>
      <c r="CW215" s="71"/>
      <c r="CX215" s="71"/>
      <c r="CY215" s="71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144"/>
    </row>
    <row r="216" spans="1:158" ht="5.45" customHeight="1" x14ac:dyDescent="0.2">
      <c r="A216" s="145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197"/>
      <c r="BH216" s="197"/>
      <c r="BI216" s="197"/>
      <c r="BJ216" s="197"/>
      <c r="BK216" s="197"/>
      <c r="BL216" s="197"/>
      <c r="BM216" s="197"/>
      <c r="BN216" s="197"/>
      <c r="BO216" s="197"/>
      <c r="BP216" s="197"/>
      <c r="BQ216" s="197"/>
      <c r="BR216" s="197"/>
      <c r="BS216" s="197"/>
      <c r="BT216" s="197"/>
      <c r="BU216" s="72">
        <f t="shared" si="8"/>
        <v>85</v>
      </c>
      <c r="BV216" s="69"/>
      <c r="BW216" s="69"/>
      <c r="BX216" s="69"/>
      <c r="BY216" s="69"/>
      <c r="BZ216" s="69"/>
      <c r="CA216" s="69"/>
      <c r="CB216" s="69"/>
      <c r="CC216" s="69"/>
      <c r="CD216" s="69"/>
      <c r="CE216" s="69"/>
      <c r="CF216" s="69"/>
      <c r="CG216" s="70">
        <f t="shared" ca="1" si="9"/>
        <v>45070.5</v>
      </c>
      <c r="CH216" s="71"/>
      <c r="CI216" s="71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  <c r="CT216" s="71"/>
      <c r="CU216" s="71"/>
      <c r="CV216" s="71"/>
      <c r="CW216" s="71"/>
      <c r="CX216" s="71"/>
      <c r="CY216" s="71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144"/>
    </row>
    <row r="217" spans="1:158" ht="5.45" customHeight="1" x14ac:dyDescent="0.2">
      <c r="A217" s="145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197"/>
      <c r="BH217" s="197"/>
      <c r="BI217" s="197"/>
      <c r="BJ217" s="197"/>
      <c r="BK217" s="197"/>
      <c r="BL217" s="197"/>
      <c r="BM217" s="197"/>
      <c r="BN217" s="197"/>
      <c r="BO217" s="197"/>
      <c r="BP217" s="197"/>
      <c r="BQ217" s="197"/>
      <c r="BR217" s="197"/>
      <c r="BS217" s="197"/>
      <c r="BT217" s="197"/>
      <c r="BU217" s="72">
        <f t="shared" si="8"/>
        <v>85.5</v>
      </c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70">
        <f t="shared" ca="1" si="9"/>
        <v>45071</v>
      </c>
      <c r="CH217" s="71"/>
      <c r="CI217" s="71"/>
      <c r="CJ217" s="71"/>
      <c r="CK217" s="71"/>
      <c r="CL217" s="71"/>
      <c r="CM217" s="71"/>
      <c r="CN217" s="71"/>
      <c r="CO217" s="71"/>
      <c r="CP217" s="71"/>
      <c r="CQ217" s="71"/>
      <c r="CR217" s="71"/>
      <c r="CS217" s="71"/>
      <c r="CT217" s="71"/>
      <c r="CU217" s="71"/>
      <c r="CV217" s="71"/>
      <c r="CW217" s="71"/>
      <c r="CX217" s="71"/>
      <c r="CY217" s="71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144"/>
    </row>
    <row r="218" spans="1:158" ht="5.45" customHeight="1" x14ac:dyDescent="0.2">
      <c r="A218" s="145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197"/>
      <c r="BH218" s="197"/>
      <c r="BI218" s="197"/>
      <c r="BJ218" s="197"/>
      <c r="BK218" s="197"/>
      <c r="BL218" s="197"/>
      <c r="BM218" s="197"/>
      <c r="BN218" s="197"/>
      <c r="BO218" s="197"/>
      <c r="BP218" s="197"/>
      <c r="BQ218" s="197"/>
      <c r="BR218" s="197"/>
      <c r="BS218" s="197"/>
      <c r="BT218" s="197"/>
      <c r="BU218" s="72">
        <f t="shared" si="8"/>
        <v>86</v>
      </c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70">
        <f t="shared" ca="1" si="9"/>
        <v>45071.5</v>
      </c>
      <c r="CH218" s="71"/>
      <c r="CI218" s="71"/>
      <c r="CJ218" s="71"/>
      <c r="CK218" s="71"/>
      <c r="CL218" s="71"/>
      <c r="CM218" s="71"/>
      <c r="CN218" s="71"/>
      <c r="CO218" s="71"/>
      <c r="CP218" s="71"/>
      <c r="CQ218" s="71"/>
      <c r="CR218" s="71"/>
      <c r="CS218" s="71"/>
      <c r="CT218" s="71"/>
      <c r="CU218" s="71"/>
      <c r="CV218" s="71"/>
      <c r="CW218" s="71"/>
      <c r="CX218" s="71"/>
      <c r="CY218" s="71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144"/>
    </row>
    <row r="219" spans="1:158" ht="5.45" customHeight="1" x14ac:dyDescent="0.2">
      <c r="A219" s="145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174" t="str">
        <f ca="1">IF(ROUND($A$29,2)&lt;&gt;ROUND($AA$36,2),"Abandon !!",IF(AND($A$29&gt;=$CT$36,$D$54&lt;&gt;0),"We got it !!",""))</f>
        <v/>
      </c>
      <c r="BH219" s="171"/>
      <c r="BI219" s="171"/>
      <c r="BJ219" s="171"/>
      <c r="BK219" s="171"/>
      <c r="BL219" s="171"/>
      <c r="BM219" s="171"/>
      <c r="BN219" s="171"/>
      <c r="BO219" s="171"/>
      <c r="BP219" s="171"/>
      <c r="BQ219" s="171"/>
      <c r="BR219" s="171"/>
      <c r="BS219" s="171"/>
      <c r="BT219" s="171"/>
      <c r="BU219" s="171"/>
      <c r="BV219" s="171"/>
      <c r="BW219" s="171"/>
      <c r="BX219" s="171"/>
      <c r="BY219" s="171"/>
      <c r="BZ219" s="171"/>
      <c r="CA219" s="171"/>
      <c r="CB219" s="171"/>
      <c r="CC219" s="171"/>
      <c r="CD219" s="171"/>
      <c r="CE219" s="171"/>
      <c r="CF219" s="171"/>
      <c r="CG219" s="171"/>
      <c r="CH219" s="171"/>
      <c r="CI219" s="171"/>
      <c r="CJ219" s="171"/>
      <c r="CK219" s="171"/>
      <c r="CL219" s="171"/>
      <c r="CM219" s="171"/>
      <c r="CN219" s="171"/>
      <c r="CO219" s="171"/>
      <c r="CP219" s="171"/>
      <c r="CQ219" s="171"/>
      <c r="CR219" s="171"/>
      <c r="CS219" s="171"/>
      <c r="CT219" s="171"/>
      <c r="CU219" s="171"/>
      <c r="CV219" s="71"/>
      <c r="CW219" s="71"/>
      <c r="CX219" s="71"/>
      <c r="CY219" s="71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144"/>
    </row>
    <row r="220" spans="1:158" ht="5.45" customHeight="1" x14ac:dyDescent="0.2">
      <c r="A220" s="145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171"/>
      <c r="BH220" s="171"/>
      <c r="BI220" s="171"/>
      <c r="BJ220" s="171"/>
      <c r="BK220" s="171"/>
      <c r="BL220" s="171"/>
      <c r="BM220" s="171"/>
      <c r="BN220" s="171"/>
      <c r="BO220" s="171"/>
      <c r="BP220" s="171"/>
      <c r="BQ220" s="171"/>
      <c r="BR220" s="171"/>
      <c r="BS220" s="171"/>
      <c r="BT220" s="171"/>
      <c r="BU220" s="171"/>
      <c r="BV220" s="171"/>
      <c r="BW220" s="171"/>
      <c r="BX220" s="171"/>
      <c r="BY220" s="171"/>
      <c r="BZ220" s="171"/>
      <c r="CA220" s="171"/>
      <c r="CB220" s="171"/>
      <c r="CC220" s="171"/>
      <c r="CD220" s="171"/>
      <c r="CE220" s="171"/>
      <c r="CF220" s="171"/>
      <c r="CG220" s="171"/>
      <c r="CH220" s="171"/>
      <c r="CI220" s="171"/>
      <c r="CJ220" s="171"/>
      <c r="CK220" s="171"/>
      <c r="CL220" s="171"/>
      <c r="CM220" s="171"/>
      <c r="CN220" s="171"/>
      <c r="CO220" s="171"/>
      <c r="CP220" s="171"/>
      <c r="CQ220" s="171"/>
      <c r="CR220" s="171"/>
      <c r="CS220" s="171"/>
      <c r="CT220" s="171"/>
      <c r="CU220" s="171"/>
      <c r="CV220" s="71"/>
      <c r="CW220" s="71"/>
      <c r="CX220" s="71"/>
      <c r="CY220" s="71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144"/>
    </row>
    <row r="221" spans="1:158" ht="5.45" customHeight="1" x14ac:dyDescent="0.2">
      <c r="A221" s="145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171"/>
      <c r="BH221" s="171"/>
      <c r="BI221" s="171"/>
      <c r="BJ221" s="171"/>
      <c r="BK221" s="171"/>
      <c r="BL221" s="171"/>
      <c r="BM221" s="171"/>
      <c r="BN221" s="171"/>
      <c r="BO221" s="171"/>
      <c r="BP221" s="171"/>
      <c r="BQ221" s="171"/>
      <c r="BR221" s="171"/>
      <c r="BS221" s="171"/>
      <c r="BT221" s="171"/>
      <c r="BU221" s="171"/>
      <c r="BV221" s="171"/>
      <c r="BW221" s="171"/>
      <c r="BX221" s="171"/>
      <c r="BY221" s="171"/>
      <c r="BZ221" s="171"/>
      <c r="CA221" s="171"/>
      <c r="CB221" s="171"/>
      <c r="CC221" s="171"/>
      <c r="CD221" s="171"/>
      <c r="CE221" s="171"/>
      <c r="CF221" s="171"/>
      <c r="CG221" s="171"/>
      <c r="CH221" s="171"/>
      <c r="CI221" s="171"/>
      <c r="CJ221" s="171"/>
      <c r="CK221" s="171"/>
      <c r="CL221" s="171"/>
      <c r="CM221" s="171"/>
      <c r="CN221" s="171"/>
      <c r="CO221" s="171"/>
      <c r="CP221" s="171"/>
      <c r="CQ221" s="171"/>
      <c r="CR221" s="171"/>
      <c r="CS221" s="171"/>
      <c r="CT221" s="171"/>
      <c r="CU221" s="171"/>
      <c r="CV221" s="71"/>
      <c r="CW221" s="71"/>
      <c r="CX221" s="71"/>
      <c r="CY221" s="71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144"/>
    </row>
    <row r="222" spans="1:158" ht="5.45" customHeight="1" x14ac:dyDescent="0.2">
      <c r="A222" s="145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171"/>
      <c r="BH222" s="171"/>
      <c r="BI222" s="171"/>
      <c r="BJ222" s="171"/>
      <c r="BK222" s="171"/>
      <c r="BL222" s="171"/>
      <c r="BM222" s="171"/>
      <c r="BN222" s="171"/>
      <c r="BO222" s="171"/>
      <c r="BP222" s="171"/>
      <c r="BQ222" s="171"/>
      <c r="BR222" s="171"/>
      <c r="BS222" s="171"/>
      <c r="BT222" s="171"/>
      <c r="BU222" s="171"/>
      <c r="BV222" s="171"/>
      <c r="BW222" s="171"/>
      <c r="BX222" s="171"/>
      <c r="BY222" s="171"/>
      <c r="BZ222" s="171"/>
      <c r="CA222" s="171"/>
      <c r="CB222" s="171"/>
      <c r="CC222" s="171"/>
      <c r="CD222" s="171"/>
      <c r="CE222" s="171"/>
      <c r="CF222" s="171"/>
      <c r="CG222" s="171"/>
      <c r="CH222" s="171"/>
      <c r="CI222" s="171"/>
      <c r="CJ222" s="171"/>
      <c r="CK222" s="171"/>
      <c r="CL222" s="171"/>
      <c r="CM222" s="171"/>
      <c r="CN222" s="171"/>
      <c r="CO222" s="171"/>
      <c r="CP222" s="171"/>
      <c r="CQ222" s="171"/>
      <c r="CR222" s="171"/>
      <c r="CS222" s="171"/>
      <c r="CT222" s="171"/>
      <c r="CU222" s="171"/>
      <c r="CV222" s="71"/>
      <c r="CW222" s="71"/>
      <c r="CX222" s="71"/>
      <c r="CY222" s="71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144"/>
    </row>
    <row r="223" spans="1:158" ht="5.45" customHeight="1" x14ac:dyDescent="0.2">
      <c r="A223" s="145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171"/>
      <c r="BH223" s="171"/>
      <c r="BI223" s="171"/>
      <c r="BJ223" s="171"/>
      <c r="BK223" s="171"/>
      <c r="BL223" s="171"/>
      <c r="BM223" s="171"/>
      <c r="BN223" s="171"/>
      <c r="BO223" s="171"/>
      <c r="BP223" s="171"/>
      <c r="BQ223" s="171"/>
      <c r="BR223" s="171"/>
      <c r="BS223" s="171"/>
      <c r="BT223" s="171"/>
      <c r="BU223" s="171"/>
      <c r="BV223" s="171"/>
      <c r="BW223" s="171"/>
      <c r="BX223" s="171"/>
      <c r="BY223" s="171"/>
      <c r="BZ223" s="171"/>
      <c r="CA223" s="171"/>
      <c r="CB223" s="171"/>
      <c r="CC223" s="171"/>
      <c r="CD223" s="171"/>
      <c r="CE223" s="171"/>
      <c r="CF223" s="171"/>
      <c r="CG223" s="171"/>
      <c r="CH223" s="171"/>
      <c r="CI223" s="171"/>
      <c r="CJ223" s="171"/>
      <c r="CK223" s="171"/>
      <c r="CL223" s="171"/>
      <c r="CM223" s="171"/>
      <c r="CN223" s="171"/>
      <c r="CO223" s="171"/>
      <c r="CP223" s="171"/>
      <c r="CQ223" s="171"/>
      <c r="CR223" s="171"/>
      <c r="CS223" s="171"/>
      <c r="CT223" s="171"/>
      <c r="CU223" s="171"/>
      <c r="CV223" s="71"/>
      <c r="CW223" s="71"/>
      <c r="CX223" s="71"/>
      <c r="CY223" s="71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144"/>
    </row>
    <row r="224" spans="1:158" ht="5.45" customHeight="1" x14ac:dyDescent="0.2">
      <c r="A224" s="145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171"/>
      <c r="BH224" s="171"/>
      <c r="BI224" s="171"/>
      <c r="BJ224" s="171"/>
      <c r="BK224" s="171"/>
      <c r="BL224" s="171"/>
      <c r="BM224" s="171"/>
      <c r="BN224" s="171"/>
      <c r="BO224" s="171"/>
      <c r="BP224" s="171"/>
      <c r="BQ224" s="171"/>
      <c r="BR224" s="171"/>
      <c r="BS224" s="171"/>
      <c r="BT224" s="171"/>
      <c r="BU224" s="171"/>
      <c r="BV224" s="171"/>
      <c r="BW224" s="171"/>
      <c r="BX224" s="171"/>
      <c r="BY224" s="171"/>
      <c r="BZ224" s="171"/>
      <c r="CA224" s="171"/>
      <c r="CB224" s="171"/>
      <c r="CC224" s="171"/>
      <c r="CD224" s="171"/>
      <c r="CE224" s="171"/>
      <c r="CF224" s="171"/>
      <c r="CG224" s="171"/>
      <c r="CH224" s="171"/>
      <c r="CI224" s="171"/>
      <c r="CJ224" s="171"/>
      <c r="CK224" s="171"/>
      <c r="CL224" s="171"/>
      <c r="CM224" s="171"/>
      <c r="CN224" s="171"/>
      <c r="CO224" s="171"/>
      <c r="CP224" s="171"/>
      <c r="CQ224" s="171"/>
      <c r="CR224" s="171"/>
      <c r="CS224" s="171"/>
      <c r="CT224" s="171"/>
      <c r="CU224" s="171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144"/>
    </row>
    <row r="225" spans="1:158" ht="5.45" customHeight="1" x14ac:dyDescent="0.2">
      <c r="A225" s="145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171"/>
      <c r="BH225" s="171"/>
      <c r="BI225" s="171"/>
      <c r="BJ225" s="171"/>
      <c r="BK225" s="171"/>
      <c r="BL225" s="171"/>
      <c r="BM225" s="171"/>
      <c r="BN225" s="171"/>
      <c r="BO225" s="171"/>
      <c r="BP225" s="171"/>
      <c r="BQ225" s="171"/>
      <c r="BR225" s="171"/>
      <c r="BS225" s="171"/>
      <c r="BT225" s="171"/>
      <c r="BU225" s="171"/>
      <c r="BV225" s="171"/>
      <c r="BW225" s="171"/>
      <c r="BX225" s="171"/>
      <c r="BY225" s="171"/>
      <c r="BZ225" s="171"/>
      <c r="CA225" s="171"/>
      <c r="CB225" s="171"/>
      <c r="CC225" s="171"/>
      <c r="CD225" s="171"/>
      <c r="CE225" s="171"/>
      <c r="CF225" s="171"/>
      <c r="CG225" s="171"/>
      <c r="CH225" s="171"/>
      <c r="CI225" s="171"/>
      <c r="CJ225" s="171"/>
      <c r="CK225" s="171"/>
      <c r="CL225" s="171"/>
      <c r="CM225" s="171"/>
      <c r="CN225" s="171"/>
      <c r="CO225" s="171"/>
      <c r="CP225" s="171"/>
      <c r="CQ225" s="171"/>
      <c r="CR225" s="171"/>
      <c r="CS225" s="171"/>
      <c r="CT225" s="171"/>
      <c r="CU225" s="171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144"/>
    </row>
    <row r="226" spans="1:158" ht="5.45" customHeight="1" x14ac:dyDescent="0.2">
      <c r="A226" s="145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73"/>
      <c r="BU226" s="73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144"/>
    </row>
    <row r="227" spans="1:158" ht="5.45" customHeight="1" x14ac:dyDescent="0.2">
      <c r="A227" s="146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144"/>
    </row>
    <row r="228" spans="1:158" ht="5.45" customHeight="1" x14ac:dyDescent="0.2">
      <c r="A228" s="192" t="s">
        <v>45</v>
      </c>
      <c r="B228" s="193"/>
      <c r="C228" s="193"/>
      <c r="D228" s="193"/>
      <c r="E228" s="193"/>
      <c r="F228" s="193"/>
      <c r="G228" s="193"/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  <c r="R228" s="193"/>
      <c r="S228" s="193"/>
      <c r="T228" s="193"/>
      <c r="U228" s="193"/>
      <c r="V228" s="193"/>
      <c r="W228" s="193"/>
      <c r="X228" s="193"/>
      <c r="Y228" s="193"/>
      <c r="Z228" s="193"/>
      <c r="AA228" s="193"/>
      <c r="AB228" s="193"/>
      <c r="AC228" s="193"/>
      <c r="AD228" s="193"/>
      <c r="AE228" s="193"/>
      <c r="AF228" s="193"/>
      <c r="AG228" s="193"/>
      <c r="AH228" s="193"/>
      <c r="AI228" s="193"/>
      <c r="AJ228" s="193"/>
      <c r="AK228" s="193"/>
      <c r="AL228" s="193"/>
      <c r="AM228" s="193"/>
      <c r="AN228" s="193"/>
      <c r="AO228" s="193"/>
      <c r="AP228" s="193"/>
      <c r="AQ228" s="193"/>
      <c r="AR228" s="193"/>
      <c r="AS228" s="193"/>
      <c r="AT228" s="193"/>
      <c r="AU228" s="193"/>
      <c r="AV228" s="193"/>
      <c r="AW228" s="193"/>
      <c r="AX228" s="193"/>
      <c r="AY228" s="193"/>
      <c r="AZ228" s="193"/>
      <c r="BA228" s="193"/>
      <c r="BB228" s="193"/>
      <c r="BC228" s="193"/>
      <c r="BD228" s="193"/>
      <c r="BE228" s="193"/>
      <c r="BF228" s="193"/>
      <c r="BG228" s="193"/>
      <c r="BH228" s="193"/>
      <c r="BI228" s="193"/>
      <c r="BJ228" s="193"/>
      <c r="BK228" s="193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BV228" s="74"/>
      <c r="BW228" s="74"/>
      <c r="BX228" s="74"/>
      <c r="BY228" s="74"/>
      <c r="BZ228" s="74"/>
      <c r="CA228" s="74"/>
      <c r="CB228" s="74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75"/>
      <c r="DA228" s="75"/>
      <c r="DB228" s="75"/>
      <c r="DC228" s="75"/>
      <c r="DD228" s="75"/>
      <c r="DE228" s="75"/>
      <c r="DF228" s="75"/>
      <c r="DG228" s="75"/>
      <c r="DH228" s="75"/>
      <c r="DI228" s="75"/>
      <c r="DJ228" s="75"/>
      <c r="DK228" s="75"/>
      <c r="DL228" s="75"/>
      <c r="DM228" s="75"/>
      <c r="DN228" s="75"/>
      <c r="DO228" s="75"/>
      <c r="DP228" s="75"/>
      <c r="DQ228" s="75"/>
      <c r="DR228" s="75"/>
      <c r="DS228" s="75"/>
      <c r="DT228" s="75"/>
      <c r="DU228" s="195">
        <v>40900</v>
      </c>
      <c r="DV228" s="195"/>
      <c r="DW228" s="195"/>
      <c r="DX228" s="195"/>
      <c r="DY228" s="195"/>
      <c r="DZ228" s="195"/>
      <c r="EA228" s="195"/>
      <c r="EB228" s="195"/>
      <c r="EC228" s="195"/>
      <c r="ED228" s="195"/>
      <c r="EE228" s="195"/>
      <c r="EF228" s="195"/>
      <c r="EG228" s="195"/>
      <c r="EH228" s="195"/>
      <c r="EI228" s="195"/>
      <c r="EJ228" s="195"/>
      <c r="EK228" s="195"/>
      <c r="EL228" s="195"/>
      <c r="EM228" s="195"/>
      <c r="EN228" s="195"/>
      <c r="EO228" s="195"/>
      <c r="EP228" s="195"/>
      <c r="EQ228" s="195"/>
      <c r="ER228" s="195"/>
      <c r="ES228" s="195"/>
      <c r="ET228" s="195"/>
      <c r="EU228" s="195"/>
      <c r="EV228" s="195"/>
      <c r="EW228" s="195"/>
      <c r="EX228" s="195"/>
      <c r="EY228" s="195"/>
      <c r="EZ228" s="195"/>
      <c r="FA228" s="195"/>
      <c r="FB228" s="144"/>
    </row>
    <row r="229" spans="1:158" ht="5.45" customHeight="1" x14ac:dyDescent="0.2">
      <c r="A229" s="194"/>
      <c r="B229" s="194"/>
      <c r="C229" s="194"/>
      <c r="D229" s="194"/>
      <c r="E229" s="194"/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  <c r="P229" s="194"/>
      <c r="Q229" s="194"/>
      <c r="R229" s="194"/>
      <c r="S229" s="194"/>
      <c r="T229" s="194"/>
      <c r="U229" s="194"/>
      <c r="V229" s="194"/>
      <c r="W229" s="194"/>
      <c r="X229" s="194"/>
      <c r="Y229" s="194"/>
      <c r="Z229" s="194"/>
      <c r="AA229" s="194"/>
      <c r="AB229" s="194"/>
      <c r="AC229" s="194"/>
      <c r="AD229" s="194"/>
      <c r="AE229" s="194"/>
      <c r="AF229" s="194"/>
      <c r="AG229" s="194"/>
      <c r="AH229" s="194"/>
      <c r="AI229" s="194"/>
      <c r="AJ229" s="194"/>
      <c r="AK229" s="194"/>
      <c r="AL229" s="194"/>
      <c r="AM229" s="194"/>
      <c r="AN229" s="194"/>
      <c r="AO229" s="194"/>
      <c r="AP229" s="194"/>
      <c r="AQ229" s="194"/>
      <c r="AR229" s="194"/>
      <c r="AS229" s="194"/>
      <c r="AT229" s="194"/>
      <c r="AU229" s="194"/>
      <c r="AV229" s="194"/>
      <c r="AW229" s="194"/>
      <c r="AX229" s="194"/>
      <c r="AY229" s="194"/>
      <c r="AZ229" s="194"/>
      <c r="BA229" s="194"/>
      <c r="BB229" s="194"/>
      <c r="BC229" s="194"/>
      <c r="BD229" s="194"/>
      <c r="BE229" s="194"/>
      <c r="BF229" s="194"/>
      <c r="BG229" s="194"/>
      <c r="BH229" s="194"/>
      <c r="BI229" s="194"/>
      <c r="BJ229" s="194"/>
      <c r="BK229" s="194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6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77"/>
      <c r="DA229" s="77"/>
      <c r="DB229" s="77"/>
      <c r="DC229" s="77"/>
      <c r="DD229" s="77"/>
      <c r="DE229" s="77"/>
      <c r="DF229" s="77"/>
      <c r="DG229" s="77"/>
      <c r="DH229" s="77"/>
      <c r="DI229" s="77"/>
      <c r="DJ229" s="77"/>
      <c r="DK229" s="77"/>
      <c r="DL229" s="77"/>
      <c r="DM229" s="77"/>
      <c r="DN229" s="77"/>
      <c r="DO229" s="77"/>
      <c r="DP229" s="77"/>
      <c r="DQ229" s="77"/>
      <c r="DR229" s="77"/>
      <c r="DS229" s="77"/>
      <c r="DT229" s="77"/>
      <c r="DU229" s="196"/>
      <c r="DV229" s="196"/>
      <c r="DW229" s="196"/>
      <c r="DX229" s="196"/>
      <c r="DY229" s="196"/>
      <c r="DZ229" s="196"/>
      <c r="EA229" s="196"/>
      <c r="EB229" s="196"/>
      <c r="EC229" s="196"/>
      <c r="ED229" s="196"/>
      <c r="EE229" s="196"/>
      <c r="EF229" s="196"/>
      <c r="EG229" s="196"/>
      <c r="EH229" s="196"/>
      <c r="EI229" s="196"/>
      <c r="EJ229" s="196"/>
      <c r="EK229" s="196"/>
      <c r="EL229" s="196"/>
      <c r="EM229" s="196"/>
      <c r="EN229" s="196"/>
      <c r="EO229" s="196"/>
      <c r="EP229" s="196"/>
      <c r="EQ229" s="196"/>
      <c r="ER229" s="196"/>
      <c r="ES229" s="196"/>
      <c r="ET229" s="196"/>
      <c r="EU229" s="196"/>
      <c r="EV229" s="196"/>
      <c r="EW229" s="196"/>
      <c r="EX229" s="196"/>
      <c r="EY229" s="196"/>
      <c r="EZ229" s="196"/>
      <c r="FA229" s="196"/>
      <c r="FB229" s="144"/>
    </row>
    <row r="230" spans="1:158" ht="5.45" customHeight="1" x14ac:dyDescent="0.2">
      <c r="A230" s="194"/>
      <c r="B230" s="194"/>
      <c r="C230" s="194"/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194"/>
      <c r="S230" s="194"/>
      <c r="T230" s="194"/>
      <c r="U230" s="194"/>
      <c r="V230" s="194"/>
      <c r="W230" s="194"/>
      <c r="X230" s="194"/>
      <c r="Y230" s="194"/>
      <c r="Z230" s="194"/>
      <c r="AA230" s="194"/>
      <c r="AB230" s="194"/>
      <c r="AC230" s="194"/>
      <c r="AD230" s="194"/>
      <c r="AE230" s="194"/>
      <c r="AF230" s="194"/>
      <c r="AG230" s="194"/>
      <c r="AH230" s="194"/>
      <c r="AI230" s="194"/>
      <c r="AJ230" s="194"/>
      <c r="AK230" s="194"/>
      <c r="AL230" s="194"/>
      <c r="AM230" s="194"/>
      <c r="AN230" s="194"/>
      <c r="AO230" s="194"/>
      <c r="AP230" s="194"/>
      <c r="AQ230" s="194"/>
      <c r="AR230" s="194"/>
      <c r="AS230" s="194"/>
      <c r="AT230" s="194"/>
      <c r="AU230" s="194"/>
      <c r="AV230" s="194"/>
      <c r="AW230" s="194"/>
      <c r="AX230" s="194"/>
      <c r="AY230" s="194"/>
      <c r="AZ230" s="194"/>
      <c r="BA230" s="194"/>
      <c r="BB230" s="194"/>
      <c r="BC230" s="194"/>
      <c r="BD230" s="194"/>
      <c r="BE230" s="194"/>
      <c r="BF230" s="194"/>
      <c r="BG230" s="194"/>
      <c r="BH230" s="194"/>
      <c r="BI230" s="194"/>
      <c r="BJ230" s="194"/>
      <c r="BK230" s="194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196"/>
      <c r="DV230" s="196"/>
      <c r="DW230" s="196"/>
      <c r="DX230" s="196"/>
      <c r="DY230" s="196"/>
      <c r="DZ230" s="196"/>
      <c r="EA230" s="196"/>
      <c r="EB230" s="196"/>
      <c r="EC230" s="196"/>
      <c r="ED230" s="196"/>
      <c r="EE230" s="196"/>
      <c r="EF230" s="196"/>
      <c r="EG230" s="196"/>
      <c r="EH230" s="196"/>
      <c r="EI230" s="196"/>
      <c r="EJ230" s="196"/>
      <c r="EK230" s="196"/>
      <c r="EL230" s="196"/>
      <c r="EM230" s="196"/>
      <c r="EN230" s="196"/>
      <c r="EO230" s="196"/>
      <c r="EP230" s="196"/>
      <c r="EQ230" s="196"/>
      <c r="ER230" s="196"/>
      <c r="ES230" s="196"/>
      <c r="ET230" s="196"/>
      <c r="EU230" s="196"/>
      <c r="EV230" s="196"/>
      <c r="EW230" s="196"/>
      <c r="EX230" s="196"/>
      <c r="EY230" s="196"/>
      <c r="EZ230" s="196"/>
      <c r="FA230" s="196"/>
      <c r="FB230" s="144"/>
    </row>
    <row r="231" spans="1:158" ht="5.45" customHeight="1" x14ac:dyDescent="0.2">
      <c r="A231" s="194"/>
      <c r="B231" s="194"/>
      <c r="C231" s="194"/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  <c r="Q231" s="194"/>
      <c r="R231" s="194"/>
      <c r="S231" s="194"/>
      <c r="T231" s="194"/>
      <c r="U231" s="194"/>
      <c r="V231" s="194"/>
      <c r="W231" s="194"/>
      <c r="X231" s="194"/>
      <c r="Y231" s="194"/>
      <c r="Z231" s="194"/>
      <c r="AA231" s="194"/>
      <c r="AB231" s="194"/>
      <c r="AC231" s="194"/>
      <c r="AD231" s="194"/>
      <c r="AE231" s="194"/>
      <c r="AF231" s="194"/>
      <c r="AG231" s="194"/>
      <c r="AH231" s="194"/>
      <c r="AI231" s="194"/>
      <c r="AJ231" s="194"/>
      <c r="AK231" s="194"/>
      <c r="AL231" s="194"/>
      <c r="AM231" s="194"/>
      <c r="AN231" s="194"/>
      <c r="AO231" s="194"/>
      <c r="AP231" s="194"/>
      <c r="AQ231" s="194"/>
      <c r="AR231" s="194"/>
      <c r="AS231" s="194"/>
      <c r="AT231" s="194"/>
      <c r="AU231" s="194"/>
      <c r="AV231" s="194"/>
      <c r="AW231" s="194"/>
      <c r="AX231" s="194"/>
      <c r="AY231" s="194"/>
      <c r="AZ231" s="194"/>
      <c r="BA231" s="194"/>
      <c r="BB231" s="194"/>
      <c r="BC231" s="194"/>
      <c r="BD231" s="194"/>
      <c r="BE231" s="194"/>
      <c r="BF231" s="194"/>
      <c r="BG231" s="194"/>
      <c r="BH231" s="194"/>
      <c r="BI231" s="194"/>
      <c r="BJ231" s="194"/>
      <c r="BK231" s="194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196"/>
      <c r="DV231" s="196"/>
      <c r="DW231" s="196"/>
      <c r="DX231" s="196"/>
      <c r="DY231" s="196"/>
      <c r="DZ231" s="196"/>
      <c r="EA231" s="196"/>
      <c r="EB231" s="196"/>
      <c r="EC231" s="196"/>
      <c r="ED231" s="196"/>
      <c r="EE231" s="196"/>
      <c r="EF231" s="196"/>
      <c r="EG231" s="196"/>
      <c r="EH231" s="196"/>
      <c r="EI231" s="196"/>
      <c r="EJ231" s="196"/>
      <c r="EK231" s="196"/>
      <c r="EL231" s="196"/>
      <c r="EM231" s="196"/>
      <c r="EN231" s="196"/>
      <c r="EO231" s="196"/>
      <c r="EP231" s="196"/>
      <c r="EQ231" s="196"/>
      <c r="ER231" s="196"/>
      <c r="ES231" s="196"/>
      <c r="ET231" s="196"/>
      <c r="EU231" s="196"/>
      <c r="EV231" s="196"/>
      <c r="EW231" s="196"/>
      <c r="EX231" s="196"/>
      <c r="EY231" s="196"/>
      <c r="EZ231" s="196"/>
      <c r="FA231" s="196"/>
      <c r="FB231" s="144"/>
    </row>
    <row r="232" spans="1:158" ht="14.25" hidden="1" customHeight="1" x14ac:dyDescent="0.2"/>
  </sheetData>
  <sheetCalcPr fullCalcOnLoad="1"/>
  <mergeCells count="370">
    <mergeCell ref="ED1:ER1"/>
    <mergeCell ref="DN75:FA81"/>
    <mergeCell ref="DN61:FA67"/>
    <mergeCell ref="DN68:FA74"/>
    <mergeCell ref="CT29:FA35"/>
    <mergeCell ref="CH68:DC74"/>
    <mergeCell ref="A2:FA2"/>
    <mergeCell ref="A54:C60"/>
    <mergeCell ref="A3:FA4"/>
    <mergeCell ref="CT20:FA28"/>
    <mergeCell ref="BG152:BT158"/>
    <mergeCell ref="D54:BF60"/>
    <mergeCell ref="A29:BH35"/>
    <mergeCell ref="A36:Z44"/>
    <mergeCell ref="AI36:BH44"/>
    <mergeCell ref="AA36:AH44"/>
    <mergeCell ref="A228:BK231"/>
    <mergeCell ref="DU228:FA231"/>
    <mergeCell ref="BG215:BT218"/>
    <mergeCell ref="BG124:BT130"/>
    <mergeCell ref="CH180:DC186"/>
    <mergeCell ref="CH194:DC200"/>
    <mergeCell ref="CH208:DC214"/>
    <mergeCell ref="BG194:BT200"/>
    <mergeCell ref="BG208:BT214"/>
    <mergeCell ref="BG180:BT186"/>
    <mergeCell ref="BG219:CU225"/>
    <mergeCell ref="A7:BH28"/>
    <mergeCell ref="D112:BE155"/>
    <mergeCell ref="CH96:DC102"/>
    <mergeCell ref="CH82:DC88"/>
    <mergeCell ref="D106:BE110"/>
    <mergeCell ref="CH124:DC130"/>
    <mergeCell ref="CH138:DC144"/>
    <mergeCell ref="CH152:DC158"/>
    <mergeCell ref="CH110:DC116"/>
    <mergeCell ref="CR61:DM67"/>
    <mergeCell ref="CH54:DC60"/>
    <mergeCell ref="CH47:DC53"/>
    <mergeCell ref="A5:BH6"/>
    <mergeCell ref="CT5:FA12"/>
    <mergeCell ref="CT36:FA44"/>
    <mergeCell ref="BB47:BT53"/>
    <mergeCell ref="BG54:BT60"/>
    <mergeCell ref="BG110:BT116"/>
    <mergeCell ref="BG166:BT172"/>
    <mergeCell ref="BG138:BT144"/>
    <mergeCell ref="J203:J210"/>
    <mergeCell ref="M203:M210"/>
    <mergeCell ref="BG96:BT102"/>
    <mergeCell ref="BG82:BT88"/>
    <mergeCell ref="BG68:BT74"/>
    <mergeCell ref="O203:O210"/>
    <mergeCell ref="Q203:Q210"/>
    <mergeCell ref="S203:S210"/>
    <mergeCell ref="V203:V210"/>
    <mergeCell ref="D203:D210"/>
    <mergeCell ref="F203:F210"/>
    <mergeCell ref="H203:H210"/>
    <mergeCell ref="X203:X210"/>
    <mergeCell ref="D193:D200"/>
    <mergeCell ref="F193:F200"/>
    <mergeCell ref="I193:I200"/>
    <mergeCell ref="K193:K200"/>
    <mergeCell ref="M193:M200"/>
    <mergeCell ref="O193:O200"/>
    <mergeCell ref="R193:R200"/>
    <mergeCell ref="T193:T200"/>
    <mergeCell ref="V193:V200"/>
    <mergeCell ref="X193:X200"/>
    <mergeCell ref="D183:D190"/>
    <mergeCell ref="F183:F190"/>
    <mergeCell ref="H183:H190"/>
    <mergeCell ref="J183:J190"/>
    <mergeCell ref="M183:M190"/>
    <mergeCell ref="O183:O190"/>
    <mergeCell ref="Q183:Q190"/>
    <mergeCell ref="V183:V190"/>
    <mergeCell ref="X183:X190"/>
    <mergeCell ref="R173:R180"/>
    <mergeCell ref="M163:M170"/>
    <mergeCell ref="O163:O170"/>
    <mergeCell ref="Q163:Q170"/>
    <mergeCell ref="D173:D180"/>
    <mergeCell ref="F173:F180"/>
    <mergeCell ref="I173:I180"/>
    <mergeCell ref="K173:K180"/>
    <mergeCell ref="D163:D170"/>
    <mergeCell ref="F163:F170"/>
    <mergeCell ref="H163:H170"/>
    <mergeCell ref="J163:J170"/>
    <mergeCell ref="M173:M180"/>
    <mergeCell ref="O173:O180"/>
    <mergeCell ref="V163:V170"/>
    <mergeCell ref="X163:X170"/>
    <mergeCell ref="T173:T180"/>
    <mergeCell ref="V173:V180"/>
    <mergeCell ref="X173:X180"/>
    <mergeCell ref="S183:S190"/>
    <mergeCell ref="S163:S170"/>
    <mergeCell ref="AT183:AT190"/>
    <mergeCell ref="AV163:AV170"/>
    <mergeCell ref="AR163:AR170"/>
    <mergeCell ref="AT163:AT170"/>
    <mergeCell ref="AI163:AI170"/>
    <mergeCell ref="AK163:AK170"/>
    <mergeCell ref="AV203:AV210"/>
    <mergeCell ref="AS173:AS180"/>
    <mergeCell ref="AV193:AV200"/>
    <mergeCell ref="AI203:AI210"/>
    <mergeCell ref="AK203:AK210"/>
    <mergeCell ref="AR203:AR210"/>
    <mergeCell ref="AT203:AT210"/>
    <mergeCell ref="AV183:AV190"/>
    <mergeCell ref="AV173:AV180"/>
    <mergeCell ref="AI183:AI190"/>
    <mergeCell ref="AS193:AS200"/>
    <mergeCell ref="AH193:AH200"/>
    <mergeCell ref="AJ193:AJ200"/>
    <mergeCell ref="AQ193:AQ200"/>
    <mergeCell ref="AH173:AH180"/>
    <mergeCell ref="AJ173:AJ180"/>
    <mergeCell ref="AQ173:AQ180"/>
    <mergeCell ref="AK183:AK190"/>
    <mergeCell ref="AR183:AR190"/>
    <mergeCell ref="AX173:AX180"/>
    <mergeCell ref="AD183:AD190"/>
    <mergeCell ref="AF183:AF190"/>
    <mergeCell ref="AM183:AM190"/>
    <mergeCell ref="AO183:AO190"/>
    <mergeCell ref="AX183:AX190"/>
    <mergeCell ref="AD173:AD180"/>
    <mergeCell ref="AF173:AF180"/>
    <mergeCell ref="AM173:AM180"/>
    <mergeCell ref="AO173:AO180"/>
    <mergeCell ref="AX193:AX200"/>
    <mergeCell ref="AD203:AD210"/>
    <mergeCell ref="AF203:AF210"/>
    <mergeCell ref="AM203:AM210"/>
    <mergeCell ref="AO203:AO210"/>
    <mergeCell ref="AX203:AX210"/>
    <mergeCell ref="AD193:AD200"/>
    <mergeCell ref="AF193:AF200"/>
    <mergeCell ref="AM193:AM200"/>
    <mergeCell ref="AO193:AO200"/>
    <mergeCell ref="AX163:AX170"/>
    <mergeCell ref="DD163:DD170"/>
    <mergeCell ref="DF163:DF170"/>
    <mergeCell ref="DH163:DH170"/>
    <mergeCell ref="CH166:DC172"/>
    <mergeCell ref="AD163:AD170"/>
    <mergeCell ref="AF163:AF170"/>
    <mergeCell ref="AM163:AM170"/>
    <mergeCell ref="AO163:AO170"/>
    <mergeCell ref="ET163:ET170"/>
    <mergeCell ref="DS163:DS170"/>
    <mergeCell ref="DV163:DV170"/>
    <mergeCell ref="DX163:DX170"/>
    <mergeCell ref="ED163:ED170"/>
    <mergeCell ref="DJ163:DJ170"/>
    <mergeCell ref="DM163:DM170"/>
    <mergeCell ref="DO163:DO170"/>
    <mergeCell ref="DQ163:DQ170"/>
    <mergeCell ref="DX173:DX180"/>
    <mergeCell ref="DT173:DT180"/>
    <mergeCell ref="DV173:DV180"/>
    <mergeCell ref="EV163:EV170"/>
    <mergeCell ref="EF163:EF170"/>
    <mergeCell ref="EI163:EI170"/>
    <mergeCell ref="EK163:EK170"/>
    <mergeCell ref="EM163:EM170"/>
    <mergeCell ref="EO163:EO170"/>
    <mergeCell ref="ER163:ER170"/>
    <mergeCell ref="DF173:DF180"/>
    <mergeCell ref="DI173:DI180"/>
    <mergeCell ref="DK173:DK180"/>
    <mergeCell ref="DM173:DM180"/>
    <mergeCell ref="DO173:DO180"/>
    <mergeCell ref="DR173:DR180"/>
    <mergeCell ref="EV183:EV190"/>
    <mergeCell ref="EK183:EK190"/>
    <mergeCell ref="EV173:EV180"/>
    <mergeCell ref="EO173:EO180"/>
    <mergeCell ref="EJ173:EJ180"/>
    <mergeCell ref="EM173:EM180"/>
    <mergeCell ref="ET183:ET190"/>
    <mergeCell ref="DD183:DD190"/>
    <mergeCell ref="DF183:DF190"/>
    <mergeCell ref="DH183:DH190"/>
    <mergeCell ref="DJ183:DJ190"/>
    <mergeCell ref="ES173:ES180"/>
    <mergeCell ref="EI183:EI190"/>
    <mergeCell ref="ED173:ED180"/>
    <mergeCell ref="EF173:EF180"/>
    <mergeCell ref="EH173:EH180"/>
    <mergeCell ref="DD173:DD180"/>
    <mergeCell ref="DV193:DV200"/>
    <mergeCell ref="EF193:EF200"/>
    <mergeCell ref="DM183:DM190"/>
    <mergeCell ref="DO183:DO190"/>
    <mergeCell ref="DQ183:DQ190"/>
    <mergeCell ref="DS183:DS190"/>
    <mergeCell ref="DV183:DV190"/>
    <mergeCell ref="DX183:DX190"/>
    <mergeCell ref="ED183:ED190"/>
    <mergeCell ref="EJ193:EJ200"/>
    <mergeCell ref="EF183:EF190"/>
    <mergeCell ref="DX193:DX200"/>
    <mergeCell ref="ED193:ED200"/>
    <mergeCell ref="ED203:ED210"/>
    <mergeCell ref="DD193:DD200"/>
    <mergeCell ref="DF193:DF200"/>
    <mergeCell ref="DI193:DI200"/>
    <mergeCell ref="DK193:DK200"/>
    <mergeCell ref="DT193:DT200"/>
    <mergeCell ref="DM203:DM210"/>
    <mergeCell ref="DO203:DO210"/>
    <mergeCell ref="DQ203:DQ210"/>
    <mergeCell ref="DS203:DS210"/>
    <mergeCell ref="DV203:DV210"/>
    <mergeCell ref="DX203:DX210"/>
    <mergeCell ref="ES193:ES200"/>
    <mergeCell ref="EM193:EM200"/>
    <mergeCell ref="EH193:EH200"/>
    <mergeCell ref="DD203:DD210"/>
    <mergeCell ref="DF203:DF210"/>
    <mergeCell ref="DH203:DH210"/>
    <mergeCell ref="DJ203:DJ210"/>
    <mergeCell ref="DM193:DM200"/>
    <mergeCell ref="DO193:DO200"/>
    <mergeCell ref="DR193:DR200"/>
    <mergeCell ref="DQ107:DQ114"/>
    <mergeCell ref="DS107:DS114"/>
    <mergeCell ref="DV107:DV114"/>
    <mergeCell ref="EO203:EO210"/>
    <mergeCell ref="ER203:ER210"/>
    <mergeCell ref="ET203:ET210"/>
    <mergeCell ref="EF203:EF210"/>
    <mergeCell ref="EI203:EI210"/>
    <mergeCell ref="EK203:EK210"/>
    <mergeCell ref="EM203:EM210"/>
    <mergeCell ref="DD107:DD114"/>
    <mergeCell ref="DF107:DF114"/>
    <mergeCell ref="DH107:DH114"/>
    <mergeCell ref="DJ107:DJ114"/>
    <mergeCell ref="DM107:DM114"/>
    <mergeCell ref="DO107:DO114"/>
    <mergeCell ref="EK107:EK114"/>
    <mergeCell ref="EM107:EM114"/>
    <mergeCell ref="EO107:EO114"/>
    <mergeCell ref="ER107:ER114"/>
    <mergeCell ref="DX107:DX114"/>
    <mergeCell ref="ED107:ED114"/>
    <mergeCell ref="EF107:EF114"/>
    <mergeCell ref="EI107:EI114"/>
    <mergeCell ref="ET107:ET114"/>
    <mergeCell ref="EV107:EV114"/>
    <mergeCell ref="EX107:EX114"/>
    <mergeCell ref="DD117:DD124"/>
    <mergeCell ref="DF117:DF124"/>
    <mergeCell ref="DI117:DI124"/>
    <mergeCell ref="DK117:DK124"/>
    <mergeCell ref="DM117:DM124"/>
    <mergeCell ref="DO117:DO124"/>
    <mergeCell ref="DR117:DR124"/>
    <mergeCell ref="EV117:EV124"/>
    <mergeCell ref="EF117:EF124"/>
    <mergeCell ref="EH117:EH124"/>
    <mergeCell ref="EJ117:EJ124"/>
    <mergeCell ref="EM117:EM124"/>
    <mergeCell ref="DT117:DT124"/>
    <mergeCell ref="DV117:DV124"/>
    <mergeCell ref="DX117:DX124"/>
    <mergeCell ref="ED117:ED124"/>
    <mergeCell ref="DQ127:DQ134"/>
    <mergeCell ref="DS127:DS134"/>
    <mergeCell ref="DV127:DV134"/>
    <mergeCell ref="EO117:EO124"/>
    <mergeCell ref="EQ117:EQ124"/>
    <mergeCell ref="ES117:ES124"/>
    <mergeCell ref="DD127:DD134"/>
    <mergeCell ref="DF127:DF134"/>
    <mergeCell ref="DH127:DH134"/>
    <mergeCell ref="DJ127:DJ134"/>
    <mergeCell ref="DM127:DM134"/>
    <mergeCell ref="DO127:DO134"/>
    <mergeCell ref="EK127:EK134"/>
    <mergeCell ref="EM127:EM134"/>
    <mergeCell ref="EO127:EO134"/>
    <mergeCell ref="ER127:ER134"/>
    <mergeCell ref="DX127:DX134"/>
    <mergeCell ref="ED127:ED134"/>
    <mergeCell ref="EF127:EF134"/>
    <mergeCell ref="EI127:EI134"/>
    <mergeCell ref="ET127:ET134"/>
    <mergeCell ref="EV127:EV134"/>
    <mergeCell ref="EX127:EX134"/>
    <mergeCell ref="DD137:DD144"/>
    <mergeCell ref="DF137:DF144"/>
    <mergeCell ref="DI137:DI144"/>
    <mergeCell ref="DK137:DK144"/>
    <mergeCell ref="DM137:DM144"/>
    <mergeCell ref="DO137:DO144"/>
    <mergeCell ref="DR137:DR144"/>
    <mergeCell ref="ES137:ES144"/>
    <mergeCell ref="EV137:EV144"/>
    <mergeCell ref="EF137:EF144"/>
    <mergeCell ref="EH137:EH144"/>
    <mergeCell ref="EJ137:EJ144"/>
    <mergeCell ref="EM137:EM144"/>
    <mergeCell ref="DO147:DO154"/>
    <mergeCell ref="DQ147:DQ154"/>
    <mergeCell ref="DS147:DS154"/>
    <mergeCell ref="DV147:DV154"/>
    <mergeCell ref="EO137:EO144"/>
    <mergeCell ref="EQ137:EQ144"/>
    <mergeCell ref="DT137:DT144"/>
    <mergeCell ref="DV137:DV144"/>
    <mergeCell ref="DX137:DX144"/>
    <mergeCell ref="ED137:ED144"/>
    <mergeCell ref="DX147:DX154"/>
    <mergeCell ref="ED147:ED154"/>
    <mergeCell ref="EF147:EF154"/>
    <mergeCell ref="EI147:EI154"/>
    <mergeCell ref="EX137:EX144"/>
    <mergeCell ref="DD147:DD154"/>
    <mergeCell ref="DF147:DF154"/>
    <mergeCell ref="DH147:DH154"/>
    <mergeCell ref="DJ147:DJ154"/>
    <mergeCell ref="DM147:DM154"/>
    <mergeCell ref="EK147:EK154"/>
    <mergeCell ref="EM147:EM154"/>
    <mergeCell ref="EO147:EO154"/>
    <mergeCell ref="ER147:ER154"/>
    <mergeCell ref="EO193:EO200"/>
    <mergeCell ref="EQ193:EQ200"/>
    <mergeCell ref="EQ173:EQ180"/>
    <mergeCell ref="EM183:EM190"/>
    <mergeCell ref="EO183:EO190"/>
    <mergeCell ref="ER183:ER190"/>
    <mergeCell ref="FB3:FB46"/>
    <mergeCell ref="FB47:FB102"/>
    <mergeCell ref="FB103:FB158"/>
    <mergeCell ref="FB159:FB214"/>
    <mergeCell ref="EX193:EX200"/>
    <mergeCell ref="EX183:EX190"/>
    <mergeCell ref="EX163:EX170"/>
    <mergeCell ref="EX117:EX124"/>
    <mergeCell ref="EX173:EX180"/>
    <mergeCell ref="CT13:FA19"/>
    <mergeCell ref="FB215:FB231"/>
    <mergeCell ref="A215:A227"/>
    <mergeCell ref="A159:A214"/>
    <mergeCell ref="A103:A158"/>
    <mergeCell ref="ET147:ET154"/>
    <mergeCell ref="EV147:EV154"/>
    <mergeCell ref="EX147:EX154"/>
    <mergeCell ref="EX203:EX210"/>
    <mergeCell ref="EV203:EV210"/>
    <mergeCell ref="EV193:EV200"/>
    <mergeCell ref="A82:C88"/>
    <mergeCell ref="D82:BF88"/>
    <mergeCell ref="A47:A53"/>
    <mergeCell ref="A45:A46"/>
    <mergeCell ref="D75:BT81"/>
    <mergeCell ref="A75:C81"/>
    <mergeCell ref="A61:C67"/>
    <mergeCell ref="A68:C74"/>
    <mergeCell ref="D61:BT67"/>
    <mergeCell ref="D68:BF74"/>
  </mergeCells>
  <phoneticPr fontId="1"/>
  <conditionalFormatting sqref="BW217:BW218">
    <cfRule type="expression" dxfId="152" priority="1" stopIfTrue="1">
      <formula>($A$29-CG217-12/24*2)&gt;=(1+12/24)</formula>
    </cfRule>
    <cfRule type="expression" dxfId="151" priority="2" stopIfTrue="1">
      <formula>AND(($A$29-CG217+1)&gt;=(12/24*2),($A$29-CG217-12/24*2)&lt;(1+12/24))</formula>
    </cfRule>
  </conditionalFormatting>
  <conditionalFormatting sqref="BY41:BY44">
    <cfRule type="expression" dxfId="150" priority="3" stopIfTrue="1">
      <formula>($A$29-CG41-12/24*2)&gt;=(1+12/24)</formula>
    </cfRule>
    <cfRule type="expression" dxfId="149" priority="4" stopIfTrue="1">
      <formula>AND(($A$29-CG41+1)&gt;=(12/24*3),($A$29-CG41-12/24*2)&lt;(1+12/24))</formula>
    </cfRule>
  </conditionalFormatting>
  <conditionalFormatting sqref="CC41:CC44">
    <cfRule type="expression" dxfId="148" priority="5" stopIfTrue="1">
      <formula>($A$29-CG41-12/24*2)&gt;=(1+12/24)</formula>
    </cfRule>
    <cfRule type="expression" dxfId="147" priority="6" stopIfTrue="1">
      <formula>AND(($A$29-CG41+1)&gt;=(12/24*3),($A$29-CG41-12/24*2)&lt;(1+12/24))</formula>
    </cfRule>
  </conditionalFormatting>
  <conditionalFormatting sqref="CD41:CD44">
    <cfRule type="expression" dxfId="146" priority="7" stopIfTrue="1">
      <formula>($A$29-CG41-12/24*2)&gt;=(1+12/24)</formula>
    </cfRule>
    <cfRule type="expression" dxfId="145" priority="8" stopIfTrue="1">
      <formula>AND(($A$29-CG41+1)&gt;=(12/24*3),($A$29-CG41-12/24*2)&lt;(1+12/24))</formula>
    </cfRule>
  </conditionalFormatting>
  <conditionalFormatting sqref="BX41:BX44">
    <cfRule type="expression" dxfId="144" priority="9" stopIfTrue="1">
      <formula>($A$29-CG41-12/24*2)&gt;=(1+12/24)</formula>
    </cfRule>
    <cfRule type="expression" dxfId="143" priority="10" stopIfTrue="1">
      <formula>AND(($A$29-CG41+1)&gt;=(12/24*3),($A$29-CG41-12/24*2)&lt;(1+12/24))</formula>
    </cfRule>
  </conditionalFormatting>
  <conditionalFormatting sqref="BZ41:BZ45">
    <cfRule type="expression" dxfId="142" priority="11" stopIfTrue="1">
      <formula>($A$29-CG41-12/24*2)&gt;=(1+12/24)</formula>
    </cfRule>
    <cfRule type="expression" dxfId="141" priority="12" stopIfTrue="1">
      <formula>AND(($A$29-CG41+1)&gt;=(12/24*1),($A$29-CG41-12/24*2)&lt;(1+12/24))</formula>
    </cfRule>
  </conditionalFormatting>
  <conditionalFormatting sqref="CA41:CA45">
    <cfRule type="expression" dxfId="140" priority="13" stopIfTrue="1">
      <formula>($A$29-CG41-12/24*2)&gt;=(1+12/24)</formula>
    </cfRule>
    <cfRule type="expression" dxfId="139" priority="14" stopIfTrue="1">
      <formula>AND(($A$29-CG41+1)&gt;=(12/24*1),($A$29-CG41-12/24*2)&lt;(1+12/24))</formula>
    </cfRule>
  </conditionalFormatting>
  <conditionalFormatting sqref="CB41:CB45">
    <cfRule type="expression" dxfId="138" priority="15" stopIfTrue="1">
      <formula>($A$29-CG41-12/24*2)&gt;=(1+12/24)</formula>
    </cfRule>
    <cfRule type="expression" dxfId="137" priority="16" stopIfTrue="1">
      <formula>AND(($A$29-CG41+1)&gt;=(12/24*1),($A$29-CG41-12/24*2)&lt;(1+12/24))</formula>
    </cfRule>
  </conditionalFormatting>
  <conditionalFormatting sqref="CF41:CF42">
    <cfRule type="expression" dxfId="136" priority="17" stopIfTrue="1">
      <formula>($A$29-CG41)&gt;=(1+12/24)</formula>
    </cfRule>
    <cfRule type="expression" dxfId="135" priority="18" stopIfTrue="1">
      <formula>AND(($A$29-CG41+1)&gt;=(12/24*1),($A$29-CG41)&lt;(1+12/24))</formula>
    </cfRule>
  </conditionalFormatting>
  <conditionalFormatting sqref="CE41:CE44">
    <cfRule type="expression" dxfId="134" priority="19" stopIfTrue="1">
      <formula>($A$29-CG41-12/24*2)&gt;=(1+12/24)</formula>
    </cfRule>
    <cfRule type="expression" dxfId="133" priority="20" stopIfTrue="1">
      <formula>AND(($A$29-CG41+1)&gt;=(12/24*2),($A$29-CG41-12/24*2)&lt;(1+12/24))</formula>
    </cfRule>
  </conditionalFormatting>
  <conditionalFormatting sqref="BW41:BW44">
    <cfRule type="expression" dxfId="132" priority="21" stopIfTrue="1">
      <formula>($A$29-CG41-12/24*2)&gt;=(1+12/24)</formula>
    </cfRule>
    <cfRule type="expression" dxfId="131" priority="22" stopIfTrue="1">
      <formula>AND(($A$29-CG41+1)&gt;=(12/24*2),($A$29-CG41-12/24*2)&lt;(1+12/24))</formula>
    </cfRule>
  </conditionalFormatting>
  <conditionalFormatting sqref="BV41:BV43">
    <cfRule type="expression" dxfId="130" priority="23" stopIfTrue="1">
      <formula>($A$29-CG41)&gt;=(1+12/24)</formula>
    </cfRule>
    <cfRule type="expression" dxfId="129" priority="24" stopIfTrue="1">
      <formula>AND(($A$29-CG41+1)&gt;=(12/24*1),($A$29-CG41)&lt;(1+12/24))</formula>
    </cfRule>
  </conditionalFormatting>
  <conditionalFormatting sqref="BV48:BV218">
    <cfRule type="expression" dxfId="128" priority="25" stopIfTrue="1">
      <formula>($A$29-CG48)&gt;=(1+12/24)</formula>
    </cfRule>
    <cfRule type="expression" dxfId="127" priority="26" stopIfTrue="1">
      <formula>AND(($A$29-CG48+1)&gt;=(12/24*1),($A$29-CG48)&lt;(1+12/24))</formula>
    </cfRule>
  </conditionalFormatting>
  <conditionalFormatting sqref="BW48:BW216">
    <cfRule type="expression" dxfId="126" priority="27" stopIfTrue="1">
      <formula>($A$29-CG48-12/24*2)&gt;=(1+12/24)</formula>
    </cfRule>
    <cfRule type="expression" dxfId="125" priority="28" stopIfTrue="1">
      <formula>AND(($A$29-CG48+1)&gt;=(12/24*2),($A$29-CG48-12/24*2)&lt;(1+12/24))</formula>
    </cfRule>
  </conditionalFormatting>
  <conditionalFormatting sqref="CE48:CE218">
    <cfRule type="expression" dxfId="124" priority="29" stopIfTrue="1">
      <formula>($A$29-CG48-12/24*2)&gt;=(1+12/24)</formula>
    </cfRule>
    <cfRule type="expression" dxfId="123" priority="30" stopIfTrue="1">
      <formula>AND(($A$29-CG48+1)&gt;=(12/24*2),($A$29-CG48-12/24*2)&lt;(1+12/24))</formula>
    </cfRule>
  </conditionalFormatting>
  <conditionalFormatting sqref="CF48:CF218">
    <cfRule type="expression" dxfId="122" priority="31" stopIfTrue="1">
      <formula>($A$29-CG48)&gt;=(1+12/24)</formula>
    </cfRule>
    <cfRule type="expression" dxfId="121" priority="32" stopIfTrue="1">
      <formula>AND(($A$29-CG48+1)&gt;=(12/24*1),($A$29-CG48)&lt;(1+12/24))</formula>
    </cfRule>
  </conditionalFormatting>
  <conditionalFormatting sqref="BX49:BX218">
    <cfRule type="expression" dxfId="120" priority="33" stopIfTrue="1">
      <formula>($A$29-CG49-12/24*2)&gt;=(1+12/24)</formula>
    </cfRule>
    <cfRule type="expression" dxfId="119" priority="34" stopIfTrue="1">
      <formula>AND(($A$29-CG49+1)&gt;=(12/24*3),($A$29-CG49-12/24*2)&lt;(1+12/24))</formula>
    </cfRule>
  </conditionalFormatting>
  <conditionalFormatting sqref="BY49:BY218">
    <cfRule type="expression" dxfId="118" priority="35" stopIfTrue="1">
      <formula>($A$29-CG49-12/24*2)&gt;=(1+12/24)</formula>
    </cfRule>
    <cfRule type="expression" dxfId="117" priority="36" stopIfTrue="1">
      <formula>AND(($A$29-CG49+1)&gt;=(12/24*2),($A$29-CG49-12/24*2)&lt;(1+12/24))</formula>
    </cfRule>
  </conditionalFormatting>
  <conditionalFormatting sqref="BZ49:BZ218">
    <cfRule type="expression" dxfId="116" priority="37" stopIfTrue="1">
      <formula>($A$29-CG49-12/24*2)&gt;=(1+12/24)</formula>
    </cfRule>
    <cfRule type="expression" dxfId="115" priority="38" stopIfTrue="1">
      <formula>AND(($A$29-CG49+1)&gt;=(12/24*1),($A$29-CG49-12/24*2)&lt;(1+12/24))</formula>
    </cfRule>
  </conditionalFormatting>
  <conditionalFormatting sqref="CA49:CA218">
    <cfRule type="expression" dxfId="114" priority="39" stopIfTrue="1">
      <formula>($A$29-CG49-12/24*2)&gt;=(1+12/24)</formula>
    </cfRule>
    <cfRule type="expression" dxfId="113" priority="40" stopIfTrue="1">
      <formula>AND(($A$29-CG49+1)&gt;=(12/24*1),($A$29-CG49-12/24*2)&lt;(1+12/24))</formula>
    </cfRule>
  </conditionalFormatting>
  <conditionalFormatting sqref="CB49:CB218">
    <cfRule type="expression" dxfId="112" priority="41" stopIfTrue="1">
      <formula>($A$29-CG49-12/24*2)&gt;=(1+12/24)</formula>
    </cfRule>
    <cfRule type="expression" dxfId="111" priority="42" stopIfTrue="1">
      <formula>AND(($A$29-CG49+1)&gt;=(12/24*1),($A$29-CG49-12/24*2)&lt;(1+12/24))</formula>
    </cfRule>
  </conditionalFormatting>
  <conditionalFormatting sqref="CC49:CC218">
    <cfRule type="expression" dxfId="110" priority="43" stopIfTrue="1">
      <formula>($A$29-CG49-12/24*2)&gt;=(1+12/24)</formula>
    </cfRule>
    <cfRule type="expression" dxfId="109" priority="44" stopIfTrue="1">
      <formula>AND(($A$29-CG49+1)&gt;=(12/24*2),($A$29-CG49-12/24*2)&lt;(1+12/24))</formula>
    </cfRule>
  </conditionalFormatting>
  <conditionalFormatting sqref="CD49:CD218">
    <cfRule type="expression" dxfId="108" priority="45" stopIfTrue="1">
      <formula>($A$29-CG49-12/24*2)&gt;=(1+12/24)</formula>
    </cfRule>
    <cfRule type="expression" dxfId="107" priority="46" stopIfTrue="1">
      <formula>AND(($A$29-CG49+1)&gt;=(12/24*3),($A$29-CG49-12/24*2)&lt;(1+12/24))</formula>
    </cfRule>
  </conditionalFormatting>
  <conditionalFormatting sqref="CF43">
    <cfRule type="expression" dxfId="106" priority="47" stopIfTrue="1">
      <formula>($A$29-CG43)&gt;=(1+12/24)</formula>
    </cfRule>
    <cfRule type="expression" dxfId="105" priority="48" stopIfTrue="1">
      <formula>($A$29-CG43)&gt;=(1+12/24)</formula>
    </cfRule>
    <cfRule type="expression" dxfId="104" priority="49" stopIfTrue="1">
      <formula>AND(($A$29-CG43+1)&gt;=(12/24*1),($A$29-CG43)&lt;(1+12/24))</formula>
    </cfRule>
  </conditionalFormatting>
  <conditionalFormatting sqref="D61:BT67">
    <cfRule type="expression" dxfId="103" priority="50" stopIfTrue="1">
      <formula>D54&lt;&gt;0</formula>
    </cfRule>
  </conditionalFormatting>
  <conditionalFormatting sqref="D75:BT81">
    <cfRule type="expression" dxfId="102" priority="51" stopIfTrue="1">
      <formula>D54&lt;&gt;0</formula>
    </cfRule>
  </conditionalFormatting>
  <conditionalFormatting sqref="A61:C67">
    <cfRule type="expression" dxfId="101" priority="52" stopIfTrue="1">
      <formula>D54&lt;&gt;0</formula>
    </cfRule>
  </conditionalFormatting>
  <conditionalFormatting sqref="A54:C60">
    <cfRule type="expression" dxfId="100" priority="53" stopIfTrue="1">
      <formula>D54&lt;&gt;0</formula>
    </cfRule>
  </conditionalFormatting>
  <conditionalFormatting sqref="A68:C74">
    <cfRule type="expression" dxfId="99" priority="54" stopIfTrue="1">
      <formula>D54&lt;&gt;0</formula>
    </cfRule>
  </conditionalFormatting>
  <conditionalFormatting sqref="D68:BF74">
    <cfRule type="expression" dxfId="98" priority="55" stopIfTrue="1">
      <formula>D54&lt;&gt;0</formula>
    </cfRule>
  </conditionalFormatting>
  <conditionalFormatting sqref="BG226:CU226">
    <cfRule type="expression" dxfId="97" priority="56" stopIfTrue="1">
      <formula>INT(A36)&gt;=INT(CH222)</formula>
    </cfRule>
  </conditionalFormatting>
  <conditionalFormatting sqref="BV44 CF44">
    <cfRule type="expression" dxfId="96" priority="57" stopIfTrue="1">
      <formula>ROUND($A$29,2)&lt;&gt;ROUND($AA$36,2)</formula>
    </cfRule>
    <cfRule type="expression" dxfId="95" priority="58" stopIfTrue="1">
      <formula>($A$29-BW44)&gt;=(1+12/24)</formula>
    </cfRule>
    <cfRule type="expression" dxfId="94" priority="59" stopIfTrue="1">
      <formula>AND(($A$29-BW44+1)&gt;=(12/24*1),($A$29-BW44)&lt;(1+12/24))</formula>
    </cfRule>
  </conditionalFormatting>
  <conditionalFormatting sqref="BV45:BV46">
    <cfRule type="expression" dxfId="93" priority="60" stopIfTrue="1">
      <formula>ROUND($A$29,2)&lt;&gt;ROUND($AA$36,2)</formula>
    </cfRule>
    <cfRule type="expression" dxfId="92" priority="61" stopIfTrue="1">
      <formula>($A$29-CG45)&gt;=(1+12/24)</formula>
    </cfRule>
    <cfRule type="expression" dxfId="91" priority="62" stopIfTrue="1">
      <formula>AND(($A$29-CG45+1)&gt;=(12/24*1),($A$29-CG45)&lt;(1+12/24))</formula>
    </cfRule>
  </conditionalFormatting>
  <conditionalFormatting sqref="BV47">
    <cfRule type="expression" dxfId="90" priority="63" stopIfTrue="1">
      <formula>ROUND($A$29,2)&lt;&gt;ROUND($AA$36,2)</formula>
    </cfRule>
    <cfRule type="expression" dxfId="89" priority="64" stopIfTrue="1">
      <formula>($A$29-CG47)&gt;=(1+12/24)</formula>
    </cfRule>
    <cfRule type="expression" dxfId="88" priority="65" stopIfTrue="1">
      <formula>AND(($A$29-CG47+1)&gt;=(12/24*1),($A$29-CG47)&lt;(1+12/24))</formula>
    </cfRule>
  </conditionalFormatting>
  <conditionalFormatting sqref="BW45:BW46">
    <cfRule type="expression" dxfId="87" priority="66" stopIfTrue="1">
      <formula>ROUND($A$29,2)&lt;&gt;ROUND($AA$36,2)</formula>
    </cfRule>
    <cfRule type="expression" dxfId="86" priority="67" stopIfTrue="1">
      <formula>($A$29-CG45-12/24*2)&gt;=(1+12/24)</formula>
    </cfRule>
    <cfRule type="expression" dxfId="85" priority="68" stopIfTrue="1">
      <formula>AND(($A$29-CG45+1)&gt;=(12/24*2),($A$29-CG45-12/24*2)&lt;(1+12/24))</formula>
    </cfRule>
  </conditionalFormatting>
  <conditionalFormatting sqref="CE45:CE46">
    <cfRule type="expression" dxfId="84" priority="69" stopIfTrue="1">
      <formula>ROUND($A$29,2)&lt;&gt;ROUND($AA$36,2)</formula>
    </cfRule>
    <cfRule type="expression" dxfId="83" priority="70" stopIfTrue="1">
      <formula>($A$29-CG45-12/24*2)&gt;=(1+12/24)</formula>
    </cfRule>
    <cfRule type="expression" dxfId="82" priority="71" stopIfTrue="1">
      <formula>AND(($A$29-CG45+1)&gt;=(12/24*2),($A$29-CG45-12/24*2)&lt;(1+12/24))</formula>
    </cfRule>
  </conditionalFormatting>
  <conditionalFormatting sqref="BW47">
    <cfRule type="expression" dxfId="81" priority="72" stopIfTrue="1">
      <formula>ROUND($A$29,2)&lt;&gt;ROUND($AA$36,2)</formula>
    </cfRule>
    <cfRule type="expression" dxfId="80" priority="73" stopIfTrue="1">
      <formula>($A$29-CG47-12/24*2)&gt;=(1+12/24)</formula>
    </cfRule>
    <cfRule type="expression" dxfId="79" priority="74" stopIfTrue="1">
      <formula>AND(($A$29-CG47+1)&gt;=(12/24*2),($A$29-CG47-12/24*2)&lt;(1+12/24))</formula>
    </cfRule>
  </conditionalFormatting>
  <conditionalFormatting sqref="CE47">
    <cfRule type="expression" dxfId="78" priority="75" stopIfTrue="1">
      <formula>ROUND($A$29,2)&lt;&gt;ROUND($AA$36,2)</formula>
    </cfRule>
    <cfRule type="expression" dxfId="77" priority="76" stopIfTrue="1">
      <formula>($A$29-CG47-12/24*2)&gt;=(1+12/24)</formula>
    </cfRule>
    <cfRule type="expression" dxfId="76" priority="77" stopIfTrue="1">
      <formula>AND(($A$29-CG47+1)&gt;=(12/24*2),($A$29-CG47-12/24*2)&lt;(1+12/24))</formula>
    </cfRule>
  </conditionalFormatting>
  <conditionalFormatting sqref="BX45:BX46 BX48">
    <cfRule type="expression" dxfId="75" priority="78" stopIfTrue="1">
      <formula>ROUND($A$29,2)&lt;&gt;ROUND($AA$36,2)</formula>
    </cfRule>
    <cfRule type="expression" dxfId="74" priority="79" stopIfTrue="1">
      <formula>($A$29-CG45-12/24*2)&gt;=(1+12/24)</formula>
    </cfRule>
    <cfRule type="expression" dxfId="73" priority="80" stopIfTrue="1">
      <formula>AND(($A$29-CG45+1)&gt;=(12/24*3),($A$29-CG45-12/24*2)&lt;(1+12/24))</formula>
    </cfRule>
  </conditionalFormatting>
  <conditionalFormatting sqref="BX47">
    <cfRule type="expression" dxfId="72" priority="81" stopIfTrue="1">
      <formula>ROUND($A$29,2)&lt;&gt;ROUND($AA$36,2)</formula>
    </cfRule>
    <cfRule type="expression" dxfId="71" priority="82" stopIfTrue="1">
      <formula>($A$29-CG47-12/24*2)&gt;=(1+12/24)</formula>
    </cfRule>
    <cfRule type="expression" dxfId="70" priority="83" stopIfTrue="1">
      <formula>AND(($A$29-CG47+1)&gt;=(12/24*3),($A$29-CG47-12/24*2)&lt;(1+12/24))</formula>
    </cfRule>
  </conditionalFormatting>
  <conditionalFormatting sqref="BY45:BY46">
    <cfRule type="expression" dxfId="69" priority="84" stopIfTrue="1">
      <formula>ROUND($A$29,2)&lt;&gt;ROUND($AA$36,2)</formula>
    </cfRule>
    <cfRule type="expression" dxfId="68" priority="85" stopIfTrue="1">
      <formula>($A$29-CG45-12/24*2)&gt;=(1+12/24)</formula>
    </cfRule>
    <cfRule type="expression" dxfId="67" priority="86" stopIfTrue="1">
      <formula>AND(($A$29-CG45+1)&gt;=(12/24*3),($A$29-CG45-12/24*2)&lt;(1+12/24))</formula>
    </cfRule>
  </conditionalFormatting>
  <conditionalFormatting sqref="BY47:BY48">
    <cfRule type="expression" dxfId="66" priority="87" stopIfTrue="1">
      <formula>ROUND($A$29,2)&lt;&gt;ROUND($AA$36,2)</formula>
    </cfRule>
    <cfRule type="expression" dxfId="65" priority="88" stopIfTrue="1">
      <formula>($A$29-CG47-12/24*2)&gt;=(1+12/24)</formula>
    </cfRule>
    <cfRule type="expression" dxfId="64" priority="89" stopIfTrue="1">
      <formula>AND(($A$29-CG47+1)&gt;=(12/24*2),($A$29-CG47-12/24*2)&lt;(1+12/24))</formula>
    </cfRule>
  </conditionalFormatting>
  <conditionalFormatting sqref="BZ46">
    <cfRule type="expression" dxfId="63" priority="90" stopIfTrue="1">
      <formula>ROUND($A$29,2)&lt;&gt;ROUND($AA$36,2)</formula>
    </cfRule>
    <cfRule type="expression" dxfId="62" priority="91" stopIfTrue="1">
      <formula>($A$29-CG46-12/24*2)&gt;=(1+12/24)</formula>
    </cfRule>
    <cfRule type="expression" dxfId="61" priority="92" stopIfTrue="1">
      <formula>AND(($A$29-CG46+1)&gt;=(12/24*1),($A$29-CG46-12/24*2)&lt;(1+12/24))</formula>
    </cfRule>
  </conditionalFormatting>
  <conditionalFormatting sqref="BZ47:BZ48">
    <cfRule type="expression" dxfId="60" priority="93" stopIfTrue="1">
      <formula>ROUND($A$29,2)&lt;&gt;ROUND($AA$36,2)</formula>
    </cfRule>
    <cfRule type="expression" dxfId="59" priority="94" stopIfTrue="1">
      <formula>($A$29-CG47-12/24*2)&gt;=(1+12/24)</formula>
    </cfRule>
    <cfRule type="expression" dxfId="58" priority="95" stopIfTrue="1">
      <formula>AND(($A$29-CG47+1)&gt;=(12/24*1),($A$29-CG47-12/24*2)&lt;(1+12/24))</formula>
    </cfRule>
  </conditionalFormatting>
  <conditionalFormatting sqref="CA46">
    <cfRule type="expression" dxfId="57" priority="96" stopIfTrue="1">
      <formula>ROUND($A$29,2)&lt;&gt;ROUND($AA$36,2)</formula>
    </cfRule>
    <cfRule type="expression" dxfId="56" priority="97" stopIfTrue="1">
      <formula>($A$29-CG46-12/24*2)&gt;=(1+12/24)</formula>
    </cfRule>
    <cfRule type="expression" dxfId="55" priority="98" stopIfTrue="1">
      <formula>AND(($A$29-CG46+1)&gt;=(12/24*1),($A$29-CG46-12/24*2)&lt;(1+12/24))</formula>
    </cfRule>
  </conditionalFormatting>
  <conditionalFormatting sqref="CA47:CA48">
    <cfRule type="expression" dxfId="54" priority="99" stopIfTrue="1">
      <formula>ROUND($A$29,2)&lt;&gt;ROUND($AA$36,2)</formula>
    </cfRule>
    <cfRule type="expression" dxfId="53" priority="100" stopIfTrue="1">
      <formula>($A$29-CG47-12/24*2)&gt;=(1+12/24)</formula>
    </cfRule>
    <cfRule type="expression" dxfId="52" priority="101" stopIfTrue="1">
      <formula>AND(($A$29-CG47+1)&gt;=(12/24*1),($A$29-CG47-12/24*2)&lt;(1+12/24))</formula>
    </cfRule>
  </conditionalFormatting>
  <conditionalFormatting sqref="CB46">
    <cfRule type="expression" dxfId="51" priority="102" stopIfTrue="1">
      <formula>ROUND($A$29,2)&lt;&gt;ROUND($AA$36,2)</formula>
    </cfRule>
    <cfRule type="expression" dxfId="50" priority="103" stopIfTrue="1">
      <formula>($A$29-CG46-12/24*2)&gt;=(1+12/24)</formula>
    </cfRule>
    <cfRule type="expression" dxfId="49" priority="104" stopIfTrue="1">
      <formula>AND(($A$29-CG46+1)&gt;=(12/24*1),($A$29-CG46-12/24*2)&lt;(1+12/24))</formula>
    </cfRule>
  </conditionalFormatting>
  <conditionalFormatting sqref="CB47:CB48">
    <cfRule type="expression" dxfId="48" priority="105" stopIfTrue="1">
      <formula>ROUND($A$29,2)&lt;&gt;ROUND($AA$36,2)</formula>
    </cfRule>
    <cfRule type="expression" dxfId="47" priority="106" stopIfTrue="1">
      <formula>($A$29-CG47-12/24*2)&gt;=(1+12/24)</formula>
    </cfRule>
    <cfRule type="expression" dxfId="46" priority="107" stopIfTrue="1">
      <formula>AND(($A$29-CG47+1)&gt;=(12/24*1),($A$29-CG47-12/24*2)&lt;(1+12/24))</formula>
    </cfRule>
  </conditionalFormatting>
  <conditionalFormatting sqref="CC45:CC46">
    <cfRule type="expression" dxfId="45" priority="108" stopIfTrue="1">
      <formula>ROUND($A$29,2)&lt;&gt;ROUND($AA$36,2)</formula>
    </cfRule>
    <cfRule type="expression" dxfId="44" priority="109" stopIfTrue="1">
      <formula>($A$29-CG45-12/24*2)&gt;=(1+12/24)</formula>
    </cfRule>
    <cfRule type="expression" dxfId="43" priority="110" stopIfTrue="1">
      <formula>AND(($A$29-CG45+1)&gt;=(12/24*3),($A$29-CG45-12/24*2)&lt;(1+12/24))</formula>
    </cfRule>
  </conditionalFormatting>
  <conditionalFormatting sqref="CC47:CC48">
    <cfRule type="expression" dxfId="42" priority="111" stopIfTrue="1">
      <formula>ROUND($A$29,2)&lt;&gt;ROUND($AA$36,2)</formula>
    </cfRule>
    <cfRule type="expression" dxfId="41" priority="112" stopIfTrue="1">
      <formula>($A$29-CG47-12/24*2)&gt;=(1+12/24)</formula>
    </cfRule>
    <cfRule type="expression" dxfId="40" priority="113" stopIfTrue="1">
      <formula>AND(($A$29-CG47+1)&gt;=(12/24*2),($A$29-CG47-12/24*2)&lt;(1+12/24))</formula>
    </cfRule>
  </conditionalFormatting>
  <conditionalFormatting sqref="CD45:CD46">
    <cfRule type="expression" dxfId="39" priority="114" stopIfTrue="1">
      <formula>ROUND($A$29,2)&lt;&gt;ROUND($AA$36,2)</formula>
    </cfRule>
    <cfRule type="expression" dxfId="38" priority="115" stopIfTrue="1">
      <formula>($A$29-CG45-12/24*2)&gt;=(1+12/24)</formula>
    </cfRule>
    <cfRule type="expression" dxfId="37" priority="116" stopIfTrue="1">
      <formula>AND(($A$29-CG45+1)&gt;=(12/24*3),($A$29-CG45-12/24*2)&lt;(1+12/24))</formula>
    </cfRule>
  </conditionalFormatting>
  <conditionalFormatting sqref="CD47:CD48">
    <cfRule type="expression" dxfId="36" priority="117" stopIfTrue="1">
      <formula>ROUND($A$29,2)&lt;&gt;ROUND($AA$36,2)</formula>
    </cfRule>
    <cfRule type="expression" dxfId="35" priority="118" stopIfTrue="1">
      <formula>($A$29-CG47-12/24*2)&gt;=(1+12/24)</formula>
    </cfRule>
    <cfRule type="expression" dxfId="34" priority="119" stopIfTrue="1">
      <formula>AND(($A$29-CG47+1)&gt;=(12/24*3),($A$29-CG47-12/24*2)&lt;(1+12/24))</formula>
    </cfRule>
  </conditionalFormatting>
  <conditionalFormatting sqref="CF45:CF46">
    <cfRule type="expression" dxfId="33" priority="120" stopIfTrue="1">
      <formula>ROUND($A$29,2)&lt;&gt;ROUND($AA$36,2)</formula>
    </cfRule>
    <cfRule type="expression" dxfId="32" priority="121" stopIfTrue="1">
      <formula>($A$29-CG45)&gt;=(1+12/24)</formula>
    </cfRule>
    <cfRule type="expression" dxfId="31" priority="122" stopIfTrue="1">
      <formula>AND(($A$29-CG45+1)&gt;=(12/24*1),($A$29-CG45)&lt;(1+12/24))</formula>
    </cfRule>
  </conditionalFormatting>
  <conditionalFormatting sqref="CF47">
    <cfRule type="expression" dxfId="30" priority="123" stopIfTrue="1">
      <formula>ROUND($A$29,2)&lt;&gt;ROUND($AA$36,2)</formula>
    </cfRule>
    <cfRule type="expression" dxfId="29" priority="124" stopIfTrue="1">
      <formula>($A$29-CG47)&gt;=(1+12/24)</formula>
    </cfRule>
    <cfRule type="expression" dxfId="28" priority="125" stopIfTrue="1">
      <formula>AND(($A$29-CG47+1)&gt;=(12/24*1),($A$29-CG47)&lt;(1+12/24))</formula>
    </cfRule>
  </conditionalFormatting>
  <conditionalFormatting sqref="CG44">
    <cfRule type="expression" dxfId="27" priority="126" stopIfTrue="1">
      <formula>$A$29&lt;&gt;$AA$36</formula>
    </cfRule>
  </conditionalFormatting>
  <conditionalFormatting sqref="D54">
    <cfRule type="expression" dxfId="26" priority="127" stopIfTrue="1">
      <formula>D54&lt;&gt;0</formula>
    </cfRule>
  </conditionalFormatting>
  <conditionalFormatting sqref="D203:D210 F203:F210 J203:J210 H203:H210 M203:M210 O203:O210 Q203:Q210 V203:V210 S203:S210 X203:X210 D193:D200 F193:F200 K193:K200 I193:I200 M193:M200 O193:O200 R193:R200 V193:V200 T193:T200 X193:X200 D183:D190 F183:F190 J183:J190 H183:H190 M183:M190 O183:O190 Q183:Q190 V183:V190 S183:S190 X183:X190 D173:D180 F173:F180 K173:K180 I173:I180 M173:M180 O173:O180 R173:R180 V173:V180 T173:T180 X173:X180 D163:D170 F163:F170 J163:J170 H163:H170 M163:M170 O163:O170 Q163:Q170 V163:V170 S163:S170 X163:X170 AD203:AD210 AF203:AF210 AK203:AK210 AI203:AI210 AM203:AM210 AO203:AO210 AR203:AR210 AV203:AV210 AT203:AT210 AX203:AX210 AD193:AD200 AF193:AF200 AJ193:AJ200 AH193:AH200 AM193:AM200 AO193:AO200 AQ193:AQ200 AV193:AV200 AS193:AS200 AX193:AX200 AD183:AD190 AF183:AF190 AK183:AK190 AI183:AI190 AM183:AM190 AO183:AO190 AR183:AR190 AV183:AV190 AT183:AT190 AX183:AX190 AD173:AD180 AF173:AF180 AJ173:AJ180 AH173:AH180 AM173:AM180 AO173:AO180 AQ173:AQ180 AV173:AV180 AS173:AS180 AX173:AX180 AD163:AD170 AF163:AF170 AK163:AK170 AI163:AI170 AM163:AM170 AO163:AO170 AR163:AR170 AV163:AV170 AT163:AT170 AX163:AX170 EH193:EH200 EJ193:EJ200 EF183:EF190 EO173:EO180 EQ173:EQ180 EI203:EI210 EV193:EV200 ED203:ED210 EX193:EX200 EF203:EF210 ES173:ES180 EM173:EM180 EF173:EF180 ED173:ED180 EO193:EO200 EQ193:EQ200 ES193:ES200 EM193:EM200 EF193:EF200 ED193:ED200 EK183:EK190 EM183:EM190 EO183:EO190 ER183:ER190 ET183:ET190 EV183:EV190 DJ163:DJ170 EH173:EH180 EJ173:EJ180 EI183:EI190 ED163:ED170 EF163:EF170 EK163:EK170 EM163:EM170 EO163:EO170 ER163:ER170 ET163:ET170 EV163:EV170 EX173:EX180 EI163:EI170 DM173:DM180 DO173:DO180 DR173:DR180 DT173:DT180 DV173:DV180 DX173:DX180 DI173:DI180 DV183:DV190 DD193:DD200 EX163:EX170 EK203:EK210 EM203:EM210 EV173:EV180 ED183:ED190 EO203:EO210 ER203:ER210 ET203:ET210 EV203:EV210 EX183:EX190 EX203:EX210 DH203:DH210 DJ203:DJ210 DF193:DF200 DO183:DO190 DQ183:DQ190 DV203:DV210 DX203:DX210 DS183:DS190 DM183:DM190 DF183:DF190 DD183:DD190 DO203:DO210 DQ203:DQ210 DS203:DS210 DM203:DM210 DF203:DF210 DD203:DD210 DK193:DK200 DM193:DM200 DO193:DO200 DR193:DR200 DT193:DT200 DV193:DV200 DX193:DX200 DH183:DH190 DJ183:DJ190 DI193:DI200 DD173:DD180 DF173:DF180 DK173:DK180 DV163:DV170 DX183:DX190 DO163:DO170 DQ163:DQ170 DS163:DS170 DM163:DM170 DF163:DF170 DD163:DD170 DH163:DH170 DX163:DX170 EH137:EH144 EJ137:EJ144 EF127:EF134 EO117:EO124 EQ117:EQ124 EI147:EI154 EV137:EV144 ED147:ED154 EX137:EX144 EF147:EF154 ES117:ES124 EM117:EM124 EF117:EF124 ED117:ED124 EO137:EO144 EQ137:EQ144 ES137:ES144 EM137:EM144 EF137:EF144 ED137:ED144 EK127:EK134 EM127:EM134 EO127:EO134 ER127:ER134 ET127:ET134 EV127:EV134 DJ107:DJ114 EH117:EH124 EJ117:EJ124 EI127:EI134 ED107:ED114 EF107:EF114 EK107:EK114 EM107:EM114 EO107:EO114 ER107:ER114 ET107:ET114 EV107:EV114 EX117:EX124 EI107:EI114 DM117:DM124 DO117:DO124 DR117:DR124 DT117:DT124 DV117:DV124 DX117:DX124 DI117:DI124 DV127:DV134 DD137:DD144 EX107:EX114 EK147:EK154 EM147:EM154 EV117:EV124 ED127:ED134 EO147:EO154 ER147:ER154 ET147:ET154 EV147:EV154 EX127:EX134 EX147:EX154 DH147:DH154 DJ147:DJ154 DF137:DF144 DO127:DO134 DQ127:DQ134 DV147:DV154 DX147:DX154 DS127:DS134 DM127:DM134 DF127:DF134 DD127:DD134 DO147:DO154 DQ147:DQ154 DS147:DS154 DM147:DM154 DF147:DF154 DD147:DD154 DK137:DK144 DM137:DM144 DO137:DO144 DR137:DR144 DT137:DT144 DV137:DV144 DX137:DX144 DH127:DH134 DJ127:DJ134 DI137:DI144 DD117:DD124 DF117:DF124 DK117:DK124 DV107:DV114 DX127:DX134 DO107:DO114 DQ107:DQ114 DS107:DS114 DM107:DM114 DF107:DF114 DD107:DD114 DH107:DH114 DX107:DX114">
    <cfRule type="expression" dxfId="25" priority="128" stopIfTrue="1">
      <formula>D107&lt;=$D$54</formula>
    </cfRule>
  </conditionalFormatting>
  <conditionalFormatting sqref="BN23">
    <cfRule type="expression" dxfId="24" priority="129" stopIfTrue="1">
      <formula>ROUND($A$29,0)&lt;&gt;ROUND($AA$36,0)</formula>
    </cfRule>
  </conditionalFormatting>
  <conditionalFormatting sqref="CE17:CE19 CF18:CG20 CH18:CH21 CI19:CJ25 CH23:CH27 CI26 CG24:CG28 CF25:CF29 CE26:CE30 CK20:CK24 CL21:CL25 CM22:CM27 CN23:CN30 CO25:CO39 CP27:CP37 CQ29:CQ35 CN34:CN41 CM37:CM42 CL39:CL43 CK40:CK44 CJ39:CJ44 CI38:CI44 CH43:CH44 CH37:CH41 CG36:CG40 CF35:CF39 CE34:CE38 BW17:BW19 BU18:BV20 BT18:BT21 BR19:BS25 BQ20:BQ24 BP21:BP25 BO22:BO27 BN24:BN30 BM25:BM39 BL27:BL37 BK29:BK35 BN34:BN41 BO37:BO42 BP39:BP43 BQ40:BQ44 BR39:BR44 BS38:BS44 BT43:BT44 CB29:CB35 BT37:BT41 BU36:BU40 BV35:BV39 BW34:BW38 BT23:BT27 BS26 BU24:BU28 BV25:BV29 BW26:BW30 BZ29:BZ35 CC28:CC36 CA30:CA34 BU44 BY28:BY36 BT46:BU46 CG46:CH46 BR45:BU45 CG45:CJ45">
    <cfRule type="expression" dxfId="23" priority="130" stopIfTrue="1">
      <formula>ROUND($A$29,2)&lt;&gt;ROUND($AA$36,2)</formula>
    </cfRule>
  </conditionalFormatting>
  <conditionalFormatting sqref="BX33:BX37 BX27:BX31">
    <cfRule type="expression" dxfId="22" priority="131" stopIfTrue="1">
      <formula>ROUND($A$29,2)&lt;&gt;ROUND($AA$36,2)</formula>
    </cfRule>
  </conditionalFormatting>
  <conditionalFormatting sqref="CD27:CD31 CD33:CD37">
    <cfRule type="expression" dxfId="21" priority="132" stopIfTrue="1">
      <formula>ROUND($A$29,2)&lt;&gt;ROUND($AA$36,2)</formula>
    </cfRule>
  </conditionalFormatting>
  <conditionalFormatting sqref="BX18:CD18 BX19:BY19 CC19:CD19">
    <cfRule type="expression" dxfId="20" priority="133" stopIfTrue="1">
      <formula>ROUND($A$29,2)&lt;&gt;ROUND($AA$36,2)</formula>
    </cfRule>
  </conditionalFormatting>
  <conditionalFormatting sqref="C105:BF105 C106:C156 BF106:BF156 D111:BE111 D156:BE156">
    <cfRule type="expression" dxfId="19" priority="134" stopIfTrue="1">
      <formula>ROUND($A$29,2)&lt;&gt;ROUND($AA$36,2)</formula>
    </cfRule>
  </conditionalFormatting>
  <conditionalFormatting sqref="D106:BE110">
    <cfRule type="expression" dxfId="18" priority="135" stopIfTrue="1">
      <formula>ROUND($A$29,2)&lt;&gt;ROUND($AA$36,2)</formula>
    </cfRule>
  </conditionalFormatting>
  <conditionalFormatting sqref="BV17 CF17">
    <cfRule type="expression" dxfId="17" priority="136" stopIfTrue="1">
      <formula>ROUND($A$29,2)&lt;&gt;ROUND($AA$36,2)</formula>
    </cfRule>
    <cfRule type="expression" dxfId="16" priority="137" stopIfTrue="1">
      <formula>AND($A$36&gt;=$DN$68,MOD(SECOND($A$29),2)=0)</formula>
    </cfRule>
  </conditionalFormatting>
  <conditionalFormatting sqref="D82:BF88">
    <cfRule type="expression" dxfId="15" priority="138" stopIfTrue="1">
      <formula>D82&lt;&gt;0</formula>
    </cfRule>
  </conditionalFormatting>
  <conditionalFormatting sqref="BG219:CU225">
    <cfRule type="expression" dxfId="14" priority="139" stopIfTrue="1">
      <formula>ROUND($A$29,2)&lt;&gt;ROUND($AA$36,2)</formula>
    </cfRule>
    <cfRule type="expression" dxfId="13" priority="140" stopIfTrue="1">
      <formula>AND($A$29&gt;=$CT$36,$D$54&lt;&gt;0)</formula>
    </cfRule>
  </conditionalFormatting>
  <conditionalFormatting sqref="BW7:BY7 BV8 BU9:BU10 BT11:BT13 BV11:BV13 BW9:BW11 BX9:BY9 BY11 BX12 BY13 BS14:BS17 CB6 BZ8 BZ10 BZ12 CB12 CB10 CB8 CC7:CE7 CC9:CE9 CE10:CE11 CF11:CF13 CD12 CC11 CC13 CH11:CH13 CI14:CI17 CG9:CG10 CF8 BZ6 BU14:BU17 CG14:CG17">
    <cfRule type="expression" dxfId="12" priority="141" stopIfTrue="1">
      <formula>AND($A$29&gt;=$CT$36,MOD(SECOND($A$29),2)=1)</formula>
    </cfRule>
  </conditionalFormatting>
  <conditionalFormatting sqref="CA7:CA13 BX14:CD15">
    <cfRule type="expression" dxfId="11" priority="142" stopIfTrue="1">
      <formula>$A$29&gt;=$CT$36</formula>
    </cfRule>
  </conditionalFormatting>
  <conditionalFormatting sqref="BX16:CD17">
    <cfRule type="expression" dxfId="10" priority="143" stopIfTrue="1">
      <formula>ROUND($A$29,2)&lt;&gt;ROUND($AA$36,2)</formula>
    </cfRule>
    <cfRule type="expression" dxfId="9" priority="144" stopIfTrue="1">
      <formula>$A$29&gt;=$CT$36</formula>
    </cfRule>
  </conditionalFormatting>
  <conditionalFormatting sqref="BW6:BY6 BZ7 BW8:BY8 BV7 BU8 BT9:BT10 BV9:BV10 BS11:BS13 BU11:BU13 BR14:BR17 BT14:BT17 BZ9 BZ11 BX10:BY10 BX11 BY12 BW12:BW13 BX13 BZ13 CB9 CB11 CB13 CB7 CC6:CE6 CF7 CC8:CE8 CG8 CF9:CF10 CH9:CH10 CC10:CD10 CD11 CG11:CG13 CI11:CI13 CE12:CE13 CD13 CC12 CJ14:CJ17 CH14:CH17 BV14:BV16 CF14:CF16 CA6">
    <cfRule type="expression" dxfId="8" priority="145" stopIfTrue="1">
      <formula>AND($A$29&gt;=$CT$36,MOD(SECOND($A$29),2)=0)</formula>
    </cfRule>
  </conditionalFormatting>
  <conditionalFormatting sqref="A82:C88">
    <cfRule type="expression" dxfId="7" priority="146" stopIfTrue="1">
      <formula>D82&lt;&gt;0</formula>
    </cfRule>
  </conditionalFormatting>
  <conditionalFormatting sqref="D112:BE155">
    <cfRule type="expression" dxfId="6" priority="147" stopIfTrue="1">
      <formula>ROUND($A$29,2)&lt;&gt;ROUND($AA$36,2)</formula>
    </cfRule>
  </conditionalFormatting>
  <printOptions horizontalCentered="1" verticalCentered="1"/>
  <pageMargins left="0" right="0" top="0" bottom="0" header="0" footer="0"/>
  <pageSetup paperSize="9" scale="74" orientation="portrait" r:id="rId1"/>
  <headerFooter alignWithMargins="0"/>
  <colBreaks count="1" manualBreakCount="1">
    <brk id="132" max="1048575" man="1"/>
  </colBreaks>
  <drawing r:id="rId2"/>
  <legacyDrawing r:id="rId3"/>
  <controls>
    <mc:AlternateContent xmlns:mc="http://schemas.openxmlformats.org/markup-compatibility/2006">
      <mc:Choice Requires="x14">
        <control shapeId="1103" r:id="rId4" name="ComboBox3">
          <controlPr defaultSize="0" print="0" autoFill="0" autoLine="0" autoPict="0" linkedCell="DQ1" listFillRange="CS5:CS6" r:id="rId5">
            <anchor moveWithCells="1">
              <from>
                <xdr:col>120</xdr:col>
                <xdr:colOff>0</xdr:colOff>
                <xdr:row>0</xdr:row>
                <xdr:rowOff>0</xdr:rowOff>
              </from>
              <to>
                <xdr:col>133</xdr:col>
                <xdr:colOff>0</xdr:colOff>
                <xdr:row>1</xdr:row>
                <xdr:rowOff>0</xdr:rowOff>
              </to>
            </anchor>
          </controlPr>
        </control>
      </mc:Choice>
      <mc:Fallback>
        <control shapeId="1103" r:id="rId4" name="ComboBox3"/>
      </mc:Fallback>
    </mc:AlternateContent>
    <mc:AlternateContent xmlns:mc="http://schemas.openxmlformats.org/markup-compatibility/2006">
      <mc:Choice Requires="x14">
        <control shapeId="1101" r:id="rId6" name="SpinButton1">
          <controlPr defaultSize="0" autoLine="0" autoPict="0" linkedCell="EC1" r:id="rId7">
            <anchor moveWithCells="1">
              <from>
                <xdr:col>148</xdr:col>
                <xdr:colOff>0</xdr:colOff>
                <xdr:row>0</xdr:row>
                <xdr:rowOff>0</xdr:rowOff>
              </from>
              <to>
                <xdr:col>157</xdr:col>
                <xdr:colOff>0</xdr:colOff>
                <xdr:row>1</xdr:row>
                <xdr:rowOff>0</xdr:rowOff>
              </to>
            </anchor>
          </controlPr>
        </control>
      </mc:Choice>
      <mc:Fallback>
        <control shapeId="1101" r:id="rId6" name="SpinButton1"/>
      </mc:Fallback>
    </mc:AlternateContent>
    <mc:AlternateContent xmlns:mc="http://schemas.openxmlformats.org/markup-compatibility/2006">
      <mc:Choice Requires="x14">
        <control shapeId="1100" r:id="rId8" name="ComboBox2">
          <controlPr defaultSize="0" print="0" autoFill="0" autoLine="0" linkedCell="DB1" listFillRange="Ranking!O8:O10" r:id="rId9">
            <anchor moveWithCells="1">
              <from>
                <xdr:col>105</xdr:col>
                <xdr:colOff>0</xdr:colOff>
                <xdr:row>0</xdr:row>
                <xdr:rowOff>0</xdr:rowOff>
              </from>
              <to>
                <xdr:col>120</xdr:col>
                <xdr:colOff>0</xdr:colOff>
                <xdr:row>1</xdr:row>
                <xdr:rowOff>0</xdr:rowOff>
              </to>
            </anchor>
          </controlPr>
        </control>
      </mc:Choice>
      <mc:Fallback>
        <control shapeId="1100" r:id="rId8" name="ComboBox2"/>
      </mc:Fallback>
    </mc:AlternateContent>
    <mc:AlternateContent xmlns:mc="http://schemas.openxmlformats.org/markup-compatibility/2006">
      <mc:Choice Requires="x14">
        <control shapeId="1099" r:id="rId10" name="ComboBox1">
          <controlPr defaultSize="0" autoFill="0" autoLine="0" autoPict="0" linkedCell="A1" listFillRange="Ranking!P11:P147" r:id="rId11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105</xdr:col>
                <xdr:colOff>0</xdr:colOff>
                <xdr:row>1</xdr:row>
                <xdr:rowOff>0</xdr:rowOff>
              </to>
            </anchor>
          </controlPr>
        </control>
      </mc:Choice>
      <mc:Fallback>
        <control shapeId="1099" r:id="rId10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P73"/>
  <sheetViews>
    <sheetView zoomScale="75" workbookViewId="0">
      <pane xSplit="4" ySplit="10" topLeftCell="E11" activePane="bottomRight" state="frozen"/>
      <selection pane="topRight" activeCell="D1" sqref="D1"/>
      <selection pane="bottomLeft" activeCell="A11" sqref="A11"/>
      <selection pane="bottomRight" activeCell="E11" sqref="E11"/>
    </sheetView>
  </sheetViews>
  <sheetFormatPr defaultRowHeight="14.25" x14ac:dyDescent="0.2"/>
  <cols>
    <col min="1" max="1" width="6.625" style="1" customWidth="1"/>
    <col min="2" max="2" width="18.375" style="1" bestFit="1" customWidth="1"/>
    <col min="3" max="5" width="12.625" style="1" customWidth="1"/>
    <col min="6" max="6" width="16.625" style="1" customWidth="1"/>
    <col min="7" max="9" width="8.625" style="1" customWidth="1"/>
    <col min="10" max="11" width="12.625" style="1" customWidth="1"/>
    <col min="12" max="13" width="8.625" style="1" customWidth="1"/>
    <col min="14" max="14" width="6.625" style="1" customWidth="1"/>
    <col min="15" max="15" width="2.625" style="1" customWidth="1"/>
    <col min="16" max="16384" width="9" style="1"/>
  </cols>
  <sheetData>
    <row r="4" spans="1:16" x14ac:dyDescent="0.2">
      <c r="E4" s="227" t="s">
        <v>33</v>
      </c>
      <c r="F4" s="227"/>
      <c r="G4" s="227"/>
      <c r="J4" s="222">
        <f ca="1">Drilling!$AA$36</f>
        <v>45058.620273029999</v>
      </c>
      <c r="K4" s="222"/>
      <c r="L4" s="222"/>
      <c r="M4" s="222"/>
    </row>
    <row r="5" spans="1:16" x14ac:dyDescent="0.2">
      <c r="A5" s="225"/>
      <c r="B5" s="226"/>
      <c r="C5" s="226"/>
      <c r="D5" s="226"/>
      <c r="E5" s="227"/>
      <c r="F5" s="227"/>
      <c r="G5" s="227"/>
      <c r="J5" s="222"/>
      <c r="K5" s="222"/>
      <c r="L5" s="222"/>
      <c r="M5" s="222"/>
    </row>
    <row r="6" spans="1:16" x14ac:dyDescent="0.2">
      <c r="A6" s="226"/>
      <c r="B6" s="226"/>
      <c r="C6" s="226"/>
      <c r="D6" s="226"/>
      <c r="N6" s="227" t="str">
        <f>Drilling!$DB$1</f>
        <v>▼</v>
      </c>
    </row>
    <row r="7" spans="1:16" x14ac:dyDescent="0.2">
      <c r="N7" s="227"/>
    </row>
    <row r="8" spans="1:16" x14ac:dyDescent="0.2">
      <c r="A8" s="228" t="s">
        <v>15</v>
      </c>
      <c r="B8" s="223" t="s">
        <v>8</v>
      </c>
      <c r="C8" s="223" t="s">
        <v>31</v>
      </c>
      <c r="D8" s="223" t="s">
        <v>12</v>
      </c>
      <c r="E8" s="223" t="s">
        <v>11</v>
      </c>
      <c r="F8" s="230" t="s">
        <v>14</v>
      </c>
      <c r="G8" s="231"/>
      <c r="H8" s="232"/>
      <c r="I8" s="223" t="s">
        <v>9</v>
      </c>
      <c r="J8" s="233" t="s">
        <v>13</v>
      </c>
      <c r="K8" s="223" t="s">
        <v>10</v>
      </c>
      <c r="L8" s="224" t="s">
        <v>29</v>
      </c>
      <c r="M8" s="224" t="s">
        <v>40</v>
      </c>
      <c r="N8" s="229" t="s">
        <v>21</v>
      </c>
      <c r="O8" t="s">
        <v>35</v>
      </c>
    </row>
    <row r="9" spans="1:16" x14ac:dyDescent="0.2">
      <c r="A9" s="228"/>
      <c r="B9" s="223"/>
      <c r="C9" s="223"/>
      <c r="D9" s="223"/>
      <c r="E9" s="223"/>
      <c r="F9" s="230"/>
      <c r="G9" s="231"/>
      <c r="H9" s="232"/>
      <c r="I9" s="223"/>
      <c r="J9" s="233"/>
      <c r="K9" s="223"/>
      <c r="L9" s="224"/>
      <c r="M9" s="224"/>
      <c r="N9" s="229"/>
      <c r="O9" t="s">
        <v>36</v>
      </c>
    </row>
    <row r="10" spans="1:16" x14ac:dyDescent="0.2">
      <c r="A10" s="228"/>
      <c r="B10" s="223"/>
      <c r="C10" s="223"/>
      <c r="D10" s="223"/>
      <c r="E10" s="223"/>
      <c r="F10" s="110" t="s">
        <v>23</v>
      </c>
      <c r="G10" s="98" t="s">
        <v>16</v>
      </c>
      <c r="H10" s="98" t="s">
        <v>17</v>
      </c>
      <c r="I10" s="223"/>
      <c r="J10" s="233"/>
      <c r="K10" s="223"/>
      <c r="L10" s="224"/>
      <c r="M10" s="224"/>
      <c r="N10" s="229"/>
      <c r="O10" t="s">
        <v>37</v>
      </c>
    </row>
    <row r="11" spans="1:16" ht="14.25" customHeight="1" x14ac:dyDescent="0.2">
      <c r="A11" s="94">
        <f t="shared" ref="A11:A50" ca="1" si="0">IF(CELL("type",B11)="b","",ROW()-10)</f>
        <v>1</v>
      </c>
      <c r="B11" s="114" t="s">
        <v>38</v>
      </c>
      <c r="C11" s="115">
        <v>39814</v>
      </c>
      <c r="D11" s="115">
        <f ca="1">IF(CELL("type",B11)="b","",DATE(INT((YEAR(IF(TODAY()&gt;F11,F11,TODAY()))*12+MONTH(IF(TODAY()&gt;F11,F11,TODAY()))-MOD((YEAR(IF(TODAY()&gt;F11,F11,TODAY()))*12+MONTH(IF(TODAY()&gt;F11,F11,TODAY())))-(YEAR(C11)*12+MONTH(C11)),3))/12),MOD((YEAR(IF(TODAY()&gt;F11,F11,TODAY()))*12+MONTH(IF(TODAY()&gt;F11,F11,TODAY()))-MOD((YEAR(IF(TODAY()&gt;F11,F11,TODAY()))*12+MONTH(IF(TODAY()&gt;F11,F11,TODAY())))-(YEAR(C11)*12+MONTH(C11)),3)),12),1))</f>
        <v>40269</v>
      </c>
      <c r="E11" s="97">
        <f ca="1">IF(CELL("type",B11)="b","",$D11+84)</f>
        <v>40353</v>
      </c>
      <c r="F11" s="126">
        <v>40288</v>
      </c>
      <c r="G11" s="94">
        <f ca="1">IF(CELL("type",B11)="b","",IF(ISERROR(DATEDIF($D11,$F11,"D")),"",MIN(DATEDIF($D11,$F11,"D"),84)))</f>
        <v>19</v>
      </c>
      <c r="H11" s="94">
        <f ca="1">IF(CELL("type",B11)="b","",IF(ISERROR(DATEDIF($D11,$F11,"D")*24+HOUR($F11)-HOUR($D11)),"",MIN(ROUND(DATEDIF($D11,$F11,"D")*24+HOUR($F11)-HOUR($D11),0),ROUND(84*24,0))))</f>
        <v>456</v>
      </c>
      <c r="I11" s="119">
        <f ca="1">IF(CELL("type",B11)="b","",INT(((YEAR(TODAY())*12+MONTH(TODAY()))-(YEAR(C11)*12+MONTH(C11)))/3)-L11)</f>
        <v>56</v>
      </c>
      <c r="J11" s="94">
        <f ca="1">IF(CELL("type",B11)="b","",ROUND(I11*Drilling!$DQ$1+G11,0))</f>
        <v>4723</v>
      </c>
      <c r="K11" s="94">
        <f ca="1">IF(CELL("type",B11)="b","",ROUND(I11*Drilling!$DQ$1*24+H11,0)+(65536-ROW())/100000000)</f>
        <v>113352.00065525</v>
      </c>
      <c r="L11" s="121">
        <v>1</v>
      </c>
      <c r="M11" s="121" t="s">
        <v>41</v>
      </c>
      <c r="N11" s="93">
        <f ca="1">IF(CELL("type",B11)="b","",IF(Drilling!$R$1="〓",ROW()-10,IF(Drilling!$R$1="▼",RANK(K11,$K:$K,0),IF(Drilling!$R$1="▲",RANK(K11,$K:$K,1),ROW()-10))))</f>
        <v>1</v>
      </c>
      <c r="P11" s="1" t="str">
        <f ca="1">IF($N11="","",RIGHT("          "&amp;TEXT(COUNTIF(INDIRECT("B"&amp;ROW()&amp;":B65536"),B11),"###,##0"),6)&amp;" "&amp;$B11)</f>
        <v xml:space="preserve">     1 Deepwater Horizon</v>
      </c>
    </row>
    <row r="12" spans="1:16" ht="14.25" customHeight="1" x14ac:dyDescent="0.2">
      <c r="A12" s="94">
        <f t="shared" ca="1" si="0"/>
        <v>2</v>
      </c>
      <c r="B12" s="125" t="s">
        <v>39</v>
      </c>
      <c r="C12" s="115">
        <v>38139</v>
      </c>
      <c r="D12" s="115">
        <f t="shared" ref="D12:D50" ca="1" si="1">IF(CELL("type",B12)="b","",DATE(INT((YEAR(IF(TODAY()&gt;F12,F12,TODAY()))*12+MONTH(IF(TODAY()&gt;F12,F12,TODAY()))-MOD((YEAR(IF(TODAY()&gt;F12,F12,TODAY()))*12+MONTH(IF(TODAY()&gt;F12,F12,TODAY())))-(YEAR(C12)*12+MONTH(C12)),3))/12),MOD((YEAR(IF(TODAY()&gt;F12,F12,TODAY()))*12+MONTH(IF(TODAY()&gt;F12,F12,TODAY()))-MOD((YEAR(IF(TODAY()&gt;F12,F12,TODAY()))*12+MONTH(IF(TODAY()&gt;F12,F12,TODAY())))-(YEAR(C12)*12+MONTH(C12)),3)),12),1))</f>
        <v>44986</v>
      </c>
      <c r="E12" s="97">
        <f t="shared" ref="E12:E50" ca="1" si="2">IF(CELL("type",B12)="b","",$D12+84)</f>
        <v>45070</v>
      </c>
      <c r="F12" s="126">
        <f t="shared" ref="F12:F50" ca="1" si="3">IF(CELL("type",B12)="b","",$J$4)</f>
        <v>45058.620273029999</v>
      </c>
      <c r="G12" s="94">
        <f t="shared" ref="G12:G50" ca="1" si="4">IF(CELL("type",B12)="b","",IF(ISERROR(DATEDIF($D12,$F12,"D")),"",MIN(DATEDIF($D12,$F12,"D"),84)))</f>
        <v>72</v>
      </c>
      <c r="H12" s="94">
        <f t="shared" ref="H12:H50" ca="1" si="5">IF(CELL("type",B12)="b","",IF(ISERROR(DATEDIF($D12,$F12,"D")*24+HOUR($F12)-HOUR($D12)),"",MIN(ROUND(DATEDIF($D12,$F12,"D")*24+HOUR($F12)-HOUR($D12),0),ROUND(84*24,0))))</f>
        <v>1742</v>
      </c>
      <c r="I12" s="119">
        <f t="shared" ref="I12:I50" ca="1" si="6">IF(CELL("type",B12)="b","",INT(((YEAR(TODAY())*12+MONTH(TODAY()))-(YEAR(C12)*12+MONTH(C12)))/3)-L12)</f>
        <v>75</v>
      </c>
      <c r="J12" s="94">
        <f ca="1">IF(CELL("type",B12)="b","",ROUND(I12*Drilling!$DQ$1+G12,0))</f>
        <v>6372</v>
      </c>
      <c r="K12" s="94">
        <f ca="1">IF(CELL("type",B12)="b","",ROUND(I12*Drilling!$DQ$1*24+H12,0)+(65536-ROW())/100000000)</f>
        <v>152942.00065524</v>
      </c>
      <c r="L12" s="121"/>
      <c r="M12" s="121"/>
      <c r="N12" s="93">
        <f ca="1">IF(CELL("type",B12)="b","",IF(Drilling!$R$1="〓",ROW()-10,IF(Drilling!$R$1="▼",RANK(K12,$K:$K,0),IF(Drilling!$R$1="▲",RANK(K12,$K:$K,1),ROW()-10))))</f>
        <v>2</v>
      </c>
      <c r="P12" s="1" t="str">
        <f t="shared" ref="P12:P50" ca="1" si="7">IF($N12="","",RIGHT("          "&amp;TEXT(COUNTIF(INDIRECT("B"&amp;ROW()&amp;":B65536"),B12),"###,##0"),6)&amp;" "&amp;$B12)</f>
        <v xml:space="preserve">     1 東シナ海油田</v>
      </c>
    </row>
    <row r="13" spans="1:16" ht="14.25" customHeight="1" x14ac:dyDescent="0.2">
      <c r="A13" s="94" t="str">
        <f t="shared" ca="1" si="0"/>
        <v/>
      </c>
      <c r="B13" s="114"/>
      <c r="C13" s="115"/>
      <c r="D13" s="115" t="str">
        <f t="shared" ca="1" si="1"/>
        <v/>
      </c>
      <c r="E13" s="97" t="str">
        <f t="shared" ca="1" si="2"/>
        <v/>
      </c>
      <c r="F13" s="126" t="str">
        <f t="shared" ca="1" si="3"/>
        <v/>
      </c>
      <c r="G13" s="94" t="str">
        <f t="shared" ca="1" si="4"/>
        <v/>
      </c>
      <c r="H13" s="94" t="str">
        <f t="shared" ca="1" si="5"/>
        <v/>
      </c>
      <c r="I13" s="119" t="str">
        <f t="shared" ca="1" si="6"/>
        <v/>
      </c>
      <c r="J13" s="94" t="str">
        <f ca="1">IF(CELL("type",B13)="b","",ROUND(I13*Drilling!$DQ$1+G13,0))</f>
        <v/>
      </c>
      <c r="K13" s="94" t="str">
        <f ca="1">IF(CELL("type",B13)="b","",ROUND(I13*Drilling!$DQ$1*24+H13,0)+(65536-ROW())/100000000)</f>
        <v/>
      </c>
      <c r="L13" s="121"/>
      <c r="M13" s="121"/>
      <c r="N13" s="93" t="str">
        <f ca="1">IF(CELL("type",B13)="b","",IF(Drilling!$R$1="〓",ROW()-10,IF(Drilling!$R$1="▼",RANK(K13,$K:$K,0),IF(Drilling!$R$1="▲",RANK(K13,$K:$K,1),ROW()-10))))</f>
        <v/>
      </c>
      <c r="P13" s="1" t="str">
        <f t="shared" ca="1" si="7"/>
        <v/>
      </c>
    </row>
    <row r="14" spans="1:16" ht="14.25" customHeight="1" x14ac:dyDescent="0.2">
      <c r="A14" s="94" t="str">
        <f t="shared" ca="1" si="0"/>
        <v/>
      </c>
      <c r="B14" s="114"/>
      <c r="C14" s="115"/>
      <c r="D14" s="115" t="str">
        <f t="shared" ca="1" si="1"/>
        <v/>
      </c>
      <c r="E14" s="97" t="str">
        <f t="shared" ca="1" si="2"/>
        <v/>
      </c>
      <c r="F14" s="126" t="str">
        <f t="shared" ca="1" si="3"/>
        <v/>
      </c>
      <c r="G14" s="94" t="str">
        <f t="shared" ca="1" si="4"/>
        <v/>
      </c>
      <c r="H14" s="94" t="str">
        <f t="shared" ca="1" si="5"/>
        <v/>
      </c>
      <c r="I14" s="119" t="str">
        <f t="shared" ca="1" si="6"/>
        <v/>
      </c>
      <c r="J14" s="94" t="str">
        <f ca="1">IF(CELL("type",B14)="b","",ROUND(I14*Drilling!$DQ$1+G14,0))</f>
        <v/>
      </c>
      <c r="K14" s="94" t="str">
        <f ca="1">IF(CELL("type",B14)="b","",ROUND(I14*Drilling!$DQ$1*24+H14,0)+(65536-ROW())/100000000)</f>
        <v/>
      </c>
      <c r="L14" s="121"/>
      <c r="M14" s="121"/>
      <c r="N14" s="93" t="str">
        <f ca="1">IF(CELL("type",B14)="b","",IF(Drilling!$R$1="〓",ROW()-10,IF(Drilling!$R$1="▼",RANK(K14,$K:$K,0),IF(Drilling!$R$1="▲",RANK(K14,$K:$K,1),ROW()-10))))</f>
        <v/>
      </c>
      <c r="P14" s="1" t="str">
        <f t="shared" ca="1" si="7"/>
        <v/>
      </c>
    </row>
    <row r="15" spans="1:16" ht="14.25" customHeight="1" x14ac:dyDescent="0.2">
      <c r="A15" s="94" t="str">
        <f t="shared" ca="1" si="0"/>
        <v/>
      </c>
      <c r="B15" s="114"/>
      <c r="C15" s="115"/>
      <c r="D15" s="115" t="str">
        <f t="shared" ca="1" si="1"/>
        <v/>
      </c>
      <c r="E15" s="97" t="str">
        <f t="shared" ca="1" si="2"/>
        <v/>
      </c>
      <c r="F15" s="126" t="str">
        <f t="shared" ca="1" si="3"/>
        <v/>
      </c>
      <c r="G15" s="94" t="str">
        <f t="shared" ca="1" si="4"/>
        <v/>
      </c>
      <c r="H15" s="94" t="str">
        <f t="shared" ca="1" si="5"/>
        <v/>
      </c>
      <c r="I15" s="119" t="str">
        <f t="shared" ca="1" si="6"/>
        <v/>
      </c>
      <c r="J15" s="94" t="str">
        <f ca="1">IF(CELL("type",B15)="b","",ROUND(I15*Drilling!$DQ$1+G15,0))</f>
        <v/>
      </c>
      <c r="K15" s="94" t="str">
        <f ca="1">IF(CELL("type",B15)="b","",ROUND(I15*Drilling!$DQ$1*24+H15,0)+(65536-ROW())/100000000)</f>
        <v/>
      </c>
      <c r="L15" s="121"/>
      <c r="M15" s="121"/>
      <c r="N15" s="93" t="str">
        <f ca="1">IF(CELL("type",B15)="b","",IF(Drilling!$R$1="〓",ROW()-10,IF(Drilling!$R$1="▼",RANK(K15,$K:$K,0),IF(Drilling!$R$1="▲",RANK(K15,$K:$K,1),ROW()-10))))</f>
        <v/>
      </c>
      <c r="P15" s="1" t="str">
        <f t="shared" ca="1" si="7"/>
        <v/>
      </c>
    </row>
    <row r="16" spans="1:16" ht="14.25" customHeight="1" x14ac:dyDescent="0.2">
      <c r="A16" s="94" t="str">
        <f t="shared" ca="1" si="0"/>
        <v/>
      </c>
      <c r="B16" s="114"/>
      <c r="C16" s="115"/>
      <c r="D16" s="115" t="str">
        <f t="shared" ca="1" si="1"/>
        <v/>
      </c>
      <c r="E16" s="97" t="str">
        <f t="shared" ca="1" si="2"/>
        <v/>
      </c>
      <c r="F16" s="126"/>
      <c r="G16" s="94" t="str">
        <f t="shared" ca="1" si="4"/>
        <v/>
      </c>
      <c r="H16" s="94" t="str">
        <f t="shared" ca="1" si="5"/>
        <v/>
      </c>
      <c r="I16" s="119" t="str">
        <f t="shared" ca="1" si="6"/>
        <v/>
      </c>
      <c r="J16" s="94" t="str">
        <f ca="1">IF(CELL("type",B16)="b","",ROUND(I16*Drilling!$DQ$1+G16,0))</f>
        <v/>
      </c>
      <c r="K16" s="94" t="str">
        <f ca="1">IF(CELL("type",B16)="b","",ROUND(I16*Drilling!$DQ$1*24+H16,0)+(65536-ROW())/100000000)</f>
        <v/>
      </c>
      <c r="L16" s="121"/>
      <c r="M16" s="121"/>
      <c r="N16" s="93" t="str">
        <f ca="1">IF(CELL("type",B16)="b","",IF(Drilling!$R$1="〓",ROW()-10,IF(Drilling!$R$1="▼",RANK(K16,$K:$K,0),IF(Drilling!$R$1="▲",RANK(K16,$K:$K,1),ROW()-10))))</f>
        <v/>
      </c>
      <c r="P16" s="1" t="str">
        <f t="shared" ca="1" si="7"/>
        <v/>
      </c>
    </row>
    <row r="17" spans="1:16" ht="14.25" customHeight="1" x14ac:dyDescent="0.2">
      <c r="A17" s="94" t="str">
        <f t="shared" ca="1" si="0"/>
        <v/>
      </c>
      <c r="B17" s="114"/>
      <c r="C17" s="115"/>
      <c r="D17" s="115" t="str">
        <f t="shared" ca="1" si="1"/>
        <v/>
      </c>
      <c r="E17" s="97" t="str">
        <f t="shared" ca="1" si="2"/>
        <v/>
      </c>
      <c r="F17" s="126" t="str">
        <f t="shared" ca="1" si="3"/>
        <v/>
      </c>
      <c r="G17" s="94" t="str">
        <f t="shared" ca="1" si="4"/>
        <v/>
      </c>
      <c r="H17" s="94" t="str">
        <f t="shared" ca="1" si="5"/>
        <v/>
      </c>
      <c r="I17" s="119" t="str">
        <f t="shared" ca="1" si="6"/>
        <v/>
      </c>
      <c r="J17" s="94" t="str">
        <f ca="1">IF(CELL("type",B17)="b","",ROUND(I17*Drilling!$DQ$1+G17,0))</f>
        <v/>
      </c>
      <c r="K17" s="94" t="str">
        <f ca="1">IF(CELL("type",B17)="b","",ROUND(I17*Drilling!$DQ$1*24+H17,0)+(65536-ROW())/100000000)</f>
        <v/>
      </c>
      <c r="L17" s="121"/>
      <c r="M17" s="121"/>
      <c r="N17" s="93" t="str">
        <f ca="1">IF(CELL("type",B17)="b","",IF(Drilling!$R$1="〓",ROW()-10,IF(Drilling!$R$1="▼",RANK(K17,$K:$K,0),IF(Drilling!$R$1="▲",RANK(K17,$K:$K,1),ROW()-10))))</f>
        <v/>
      </c>
      <c r="P17" s="1" t="str">
        <f t="shared" ca="1" si="7"/>
        <v/>
      </c>
    </row>
    <row r="18" spans="1:16" ht="14.25" customHeight="1" x14ac:dyDescent="0.2">
      <c r="A18" s="94" t="str">
        <f t="shared" ca="1" si="0"/>
        <v/>
      </c>
      <c r="B18" s="114"/>
      <c r="C18" s="115"/>
      <c r="D18" s="115" t="str">
        <f t="shared" ca="1" si="1"/>
        <v/>
      </c>
      <c r="E18" s="97" t="str">
        <f t="shared" ca="1" si="2"/>
        <v/>
      </c>
      <c r="F18" s="126" t="str">
        <f t="shared" ca="1" si="3"/>
        <v/>
      </c>
      <c r="G18" s="94" t="str">
        <f t="shared" ca="1" si="4"/>
        <v/>
      </c>
      <c r="H18" s="94" t="str">
        <f t="shared" ca="1" si="5"/>
        <v/>
      </c>
      <c r="I18" s="119" t="str">
        <f t="shared" ca="1" si="6"/>
        <v/>
      </c>
      <c r="J18" s="94" t="str">
        <f ca="1">IF(CELL("type",B18)="b","",ROUND(I18*Drilling!$DQ$1+G18,0))</f>
        <v/>
      </c>
      <c r="K18" s="94" t="str">
        <f ca="1">IF(CELL("type",B18)="b","",ROUND(I18*Drilling!$DQ$1*24+H18,0)+(65536-ROW())/100000000)</f>
        <v/>
      </c>
      <c r="L18" s="121"/>
      <c r="M18" s="121"/>
      <c r="N18" s="93" t="str">
        <f ca="1">IF(CELL("type",B18)="b","",IF(Drilling!$R$1="〓",ROW()-10,IF(Drilling!$R$1="▼",RANK(K18,$K:$K,0),IF(Drilling!$R$1="▲",RANK(K18,$K:$K,1),ROW()-10))))</f>
        <v/>
      </c>
      <c r="P18" s="1" t="str">
        <f t="shared" ca="1" si="7"/>
        <v/>
      </c>
    </row>
    <row r="19" spans="1:16" ht="14.25" customHeight="1" x14ac:dyDescent="0.2">
      <c r="A19" s="94" t="str">
        <f t="shared" ca="1" si="0"/>
        <v/>
      </c>
      <c r="B19" s="114"/>
      <c r="C19" s="115"/>
      <c r="D19" s="115" t="str">
        <f t="shared" ca="1" si="1"/>
        <v/>
      </c>
      <c r="E19" s="97" t="str">
        <f t="shared" ca="1" si="2"/>
        <v/>
      </c>
      <c r="F19" s="126" t="str">
        <f t="shared" ca="1" si="3"/>
        <v/>
      </c>
      <c r="G19" s="94" t="str">
        <f t="shared" ca="1" si="4"/>
        <v/>
      </c>
      <c r="H19" s="94" t="str">
        <f t="shared" ca="1" si="5"/>
        <v/>
      </c>
      <c r="I19" s="119" t="str">
        <f t="shared" ca="1" si="6"/>
        <v/>
      </c>
      <c r="J19" s="94" t="str">
        <f ca="1">IF(CELL("type",B19)="b","",ROUND(I19*Drilling!$DQ$1+G19,0))</f>
        <v/>
      </c>
      <c r="K19" s="94" t="str">
        <f ca="1">IF(CELL("type",B19)="b","",ROUND(I19*Drilling!$DQ$1*24+H19,0)+(65536-ROW())/100000000)</f>
        <v/>
      </c>
      <c r="L19" s="121"/>
      <c r="M19" s="121"/>
      <c r="N19" s="93" t="str">
        <f ca="1">IF(CELL("type",B19)="b","",IF(Drilling!$R$1="〓",ROW()-10,IF(Drilling!$R$1="▼",RANK(K19,$K:$K,0),IF(Drilling!$R$1="▲",RANK(K19,$K:$K,1),ROW()-10))))</f>
        <v/>
      </c>
      <c r="P19" s="1" t="str">
        <f t="shared" ca="1" si="7"/>
        <v/>
      </c>
    </row>
    <row r="20" spans="1:16" ht="14.25" customHeight="1" x14ac:dyDescent="0.2">
      <c r="A20" s="94" t="str">
        <f t="shared" ca="1" si="0"/>
        <v/>
      </c>
      <c r="B20" s="114"/>
      <c r="C20" s="115"/>
      <c r="D20" s="115" t="str">
        <f t="shared" ca="1" si="1"/>
        <v/>
      </c>
      <c r="E20" s="97" t="str">
        <f t="shared" ca="1" si="2"/>
        <v/>
      </c>
      <c r="F20" s="126" t="str">
        <f t="shared" ca="1" si="3"/>
        <v/>
      </c>
      <c r="G20" s="94" t="str">
        <f t="shared" ca="1" si="4"/>
        <v/>
      </c>
      <c r="H20" s="94" t="str">
        <f t="shared" ca="1" si="5"/>
        <v/>
      </c>
      <c r="I20" s="119" t="str">
        <f t="shared" ca="1" si="6"/>
        <v/>
      </c>
      <c r="J20" s="94" t="str">
        <f ca="1">IF(CELL("type",B20)="b","",ROUND(I20*Drilling!$DQ$1+G20,0))</f>
        <v/>
      </c>
      <c r="K20" s="94" t="str">
        <f ca="1">IF(CELL("type",B20)="b","",ROUND(I20*Drilling!$DQ$1*24+H20,0)+(65536-ROW())/100000000)</f>
        <v/>
      </c>
      <c r="L20" s="121"/>
      <c r="M20" s="121"/>
      <c r="N20" s="93" t="str">
        <f ca="1">IF(CELL("type",B20)="b","",IF(Drilling!$R$1="〓",ROW()-10,IF(Drilling!$R$1="▼",RANK(K20,$K:$K,0),IF(Drilling!$R$1="▲",RANK(K20,$K:$K,1),ROW()-10))))</f>
        <v/>
      </c>
      <c r="P20" s="1" t="str">
        <f t="shared" ca="1" si="7"/>
        <v/>
      </c>
    </row>
    <row r="21" spans="1:16" ht="14.25" customHeight="1" x14ac:dyDescent="0.2">
      <c r="A21" s="94" t="str">
        <f t="shared" ca="1" si="0"/>
        <v/>
      </c>
      <c r="B21" s="114"/>
      <c r="C21" s="115"/>
      <c r="D21" s="115" t="str">
        <f t="shared" ca="1" si="1"/>
        <v/>
      </c>
      <c r="E21" s="97" t="str">
        <f t="shared" ca="1" si="2"/>
        <v/>
      </c>
      <c r="F21" s="126" t="str">
        <f t="shared" ca="1" si="3"/>
        <v/>
      </c>
      <c r="G21" s="94" t="str">
        <f t="shared" ca="1" si="4"/>
        <v/>
      </c>
      <c r="H21" s="94" t="str">
        <f t="shared" ca="1" si="5"/>
        <v/>
      </c>
      <c r="I21" s="119" t="str">
        <f t="shared" ca="1" si="6"/>
        <v/>
      </c>
      <c r="J21" s="94" t="str">
        <f ca="1">IF(CELL("type",B21)="b","",ROUND(I21*Drilling!$DQ$1+G21,0))</f>
        <v/>
      </c>
      <c r="K21" s="94" t="str">
        <f ca="1">IF(CELL("type",B21)="b","",ROUND(I21*Drilling!$DQ$1*24+H21,0)+(65536-ROW())/100000000)</f>
        <v/>
      </c>
      <c r="L21" s="121"/>
      <c r="M21" s="121"/>
      <c r="N21" s="93" t="str">
        <f ca="1">IF(CELL("type",B21)="b","",IF(Drilling!$R$1="〓",ROW()-10,IF(Drilling!$R$1="▼",RANK(K21,$K:$K,0),IF(Drilling!$R$1="▲",RANK(K21,$K:$K,1),ROW()-10))))</f>
        <v/>
      </c>
      <c r="P21" s="1" t="str">
        <f t="shared" ca="1" si="7"/>
        <v/>
      </c>
    </row>
    <row r="22" spans="1:16" ht="14.25" customHeight="1" x14ac:dyDescent="0.2">
      <c r="A22" s="94" t="str">
        <f t="shared" ca="1" si="0"/>
        <v/>
      </c>
      <c r="B22" s="114"/>
      <c r="C22" s="115"/>
      <c r="D22" s="115" t="str">
        <f t="shared" ca="1" si="1"/>
        <v/>
      </c>
      <c r="E22" s="97" t="str">
        <f t="shared" ca="1" si="2"/>
        <v/>
      </c>
      <c r="F22" s="126" t="str">
        <f t="shared" ca="1" si="3"/>
        <v/>
      </c>
      <c r="G22" s="94" t="str">
        <f t="shared" ca="1" si="4"/>
        <v/>
      </c>
      <c r="H22" s="94" t="str">
        <f t="shared" ca="1" si="5"/>
        <v/>
      </c>
      <c r="I22" s="119" t="str">
        <f t="shared" ca="1" si="6"/>
        <v/>
      </c>
      <c r="J22" s="94" t="str">
        <f ca="1">IF(CELL("type",B22)="b","",ROUND(I22*Drilling!$DQ$1+G22,0))</f>
        <v/>
      </c>
      <c r="K22" s="94" t="str">
        <f ca="1">IF(CELL("type",B22)="b","",ROUND(I22*Drilling!$DQ$1*24+H22,0)+(65536-ROW())/100000000)</f>
        <v/>
      </c>
      <c r="L22" s="121"/>
      <c r="M22" s="121"/>
      <c r="N22" s="93" t="str">
        <f ca="1">IF(CELL("type",B22)="b","",IF(Drilling!$R$1="〓",ROW()-10,IF(Drilling!$R$1="▼",RANK(K22,$K:$K,0),IF(Drilling!$R$1="▲",RANK(K22,$K:$K,1),ROW()-10))))</f>
        <v/>
      </c>
      <c r="P22" s="1" t="str">
        <f t="shared" ca="1" si="7"/>
        <v/>
      </c>
    </row>
    <row r="23" spans="1:16" ht="14.25" customHeight="1" x14ac:dyDescent="0.2">
      <c r="A23" s="94" t="str">
        <f t="shared" ca="1" si="0"/>
        <v/>
      </c>
      <c r="B23" s="114"/>
      <c r="C23" s="115"/>
      <c r="D23" s="115" t="str">
        <f t="shared" ca="1" si="1"/>
        <v/>
      </c>
      <c r="E23" s="97" t="str">
        <f t="shared" ca="1" si="2"/>
        <v/>
      </c>
      <c r="F23" s="126" t="str">
        <f t="shared" ca="1" si="3"/>
        <v/>
      </c>
      <c r="G23" s="94" t="str">
        <f t="shared" ca="1" si="4"/>
        <v/>
      </c>
      <c r="H23" s="94" t="str">
        <f t="shared" ca="1" si="5"/>
        <v/>
      </c>
      <c r="I23" s="119" t="str">
        <f t="shared" ca="1" si="6"/>
        <v/>
      </c>
      <c r="J23" s="94" t="str">
        <f ca="1">IF(CELL("type",B23)="b","",ROUND(I23*Drilling!$DQ$1+G23,0))</f>
        <v/>
      </c>
      <c r="K23" s="94" t="str">
        <f ca="1">IF(CELL("type",B23)="b","",ROUND(I23*Drilling!$DQ$1*24+H23,0)+(65536-ROW())/100000000)</f>
        <v/>
      </c>
      <c r="L23" s="121"/>
      <c r="M23" s="121"/>
      <c r="N23" s="93" t="str">
        <f ca="1">IF(CELL("type",B23)="b","",IF(Drilling!$R$1="〓",ROW()-10,IF(Drilling!$R$1="▼",RANK(K23,$K:$K,0),IF(Drilling!$R$1="▲",RANK(K23,$K:$K,1),ROW()-10))))</f>
        <v/>
      </c>
      <c r="P23" s="1" t="str">
        <f t="shared" ca="1" si="7"/>
        <v/>
      </c>
    </row>
    <row r="24" spans="1:16" ht="14.25" customHeight="1" x14ac:dyDescent="0.2">
      <c r="A24" s="94" t="str">
        <f t="shared" ca="1" si="0"/>
        <v/>
      </c>
      <c r="B24" s="114"/>
      <c r="C24" s="115"/>
      <c r="D24" s="115" t="str">
        <f t="shared" ca="1" si="1"/>
        <v/>
      </c>
      <c r="E24" s="97" t="str">
        <f t="shared" ca="1" si="2"/>
        <v/>
      </c>
      <c r="F24" s="126" t="str">
        <f t="shared" ca="1" si="3"/>
        <v/>
      </c>
      <c r="G24" s="94" t="str">
        <f t="shared" ca="1" si="4"/>
        <v/>
      </c>
      <c r="H24" s="94" t="str">
        <f t="shared" ca="1" si="5"/>
        <v/>
      </c>
      <c r="I24" s="119" t="str">
        <f t="shared" ca="1" si="6"/>
        <v/>
      </c>
      <c r="J24" s="94" t="str">
        <f ca="1">IF(CELL("type",B24)="b","",ROUND(I24*Drilling!$DQ$1+G24,0))</f>
        <v/>
      </c>
      <c r="K24" s="94" t="str">
        <f ca="1">IF(CELL("type",B24)="b","",ROUND(I24*Drilling!$DQ$1*24+H24,0)+(65536-ROW())/100000000)</f>
        <v/>
      </c>
      <c r="L24" s="121"/>
      <c r="M24" s="121"/>
      <c r="N24" s="93" t="str">
        <f ca="1">IF(CELL("type",B24)="b","",IF(Drilling!$R$1="〓",ROW()-10,IF(Drilling!$R$1="▼",RANK(K24,$K:$K,0),IF(Drilling!$R$1="▲",RANK(K24,$K:$K,1),ROW()-10))))</f>
        <v/>
      </c>
      <c r="P24" s="1" t="str">
        <f t="shared" ca="1" si="7"/>
        <v/>
      </c>
    </row>
    <row r="25" spans="1:16" ht="14.25" customHeight="1" x14ac:dyDescent="0.2">
      <c r="A25" s="94" t="str">
        <f t="shared" ca="1" si="0"/>
        <v/>
      </c>
      <c r="B25" s="114"/>
      <c r="C25" s="115"/>
      <c r="D25" s="115" t="str">
        <f t="shared" ca="1" si="1"/>
        <v/>
      </c>
      <c r="E25" s="97" t="str">
        <f t="shared" ca="1" si="2"/>
        <v/>
      </c>
      <c r="F25" s="126" t="str">
        <f t="shared" ca="1" si="3"/>
        <v/>
      </c>
      <c r="G25" s="94" t="str">
        <f t="shared" ca="1" si="4"/>
        <v/>
      </c>
      <c r="H25" s="94" t="str">
        <f t="shared" ca="1" si="5"/>
        <v/>
      </c>
      <c r="I25" s="119" t="str">
        <f t="shared" ca="1" si="6"/>
        <v/>
      </c>
      <c r="J25" s="94" t="str">
        <f ca="1">IF(CELL("type",B25)="b","",ROUND(I25*Drilling!$DQ$1+G25,0))</f>
        <v/>
      </c>
      <c r="K25" s="94" t="str">
        <f ca="1">IF(CELL("type",B25)="b","",ROUND(I25*Drilling!$DQ$1*24+H25,0)+(65536-ROW())/100000000)</f>
        <v/>
      </c>
      <c r="L25" s="121"/>
      <c r="M25" s="121"/>
      <c r="N25" s="93" t="str">
        <f ca="1">IF(CELL("type",B25)="b","",IF(Drilling!$R$1="〓",ROW()-10,IF(Drilling!$R$1="▼",RANK(K25,$K:$K,0),IF(Drilling!$R$1="▲",RANK(K25,$K:$K,1),ROW()-10))))</f>
        <v/>
      </c>
      <c r="P25" s="1" t="str">
        <f t="shared" ca="1" si="7"/>
        <v/>
      </c>
    </row>
    <row r="26" spans="1:16" ht="14.25" customHeight="1" x14ac:dyDescent="0.2">
      <c r="A26" s="94" t="str">
        <f t="shared" ca="1" si="0"/>
        <v/>
      </c>
      <c r="B26" s="114"/>
      <c r="C26" s="115"/>
      <c r="D26" s="115" t="str">
        <f t="shared" ca="1" si="1"/>
        <v/>
      </c>
      <c r="E26" s="97" t="str">
        <f t="shared" ca="1" si="2"/>
        <v/>
      </c>
      <c r="F26" s="126" t="str">
        <f t="shared" ca="1" si="3"/>
        <v/>
      </c>
      <c r="G26" s="94" t="str">
        <f t="shared" ca="1" si="4"/>
        <v/>
      </c>
      <c r="H26" s="94" t="str">
        <f t="shared" ca="1" si="5"/>
        <v/>
      </c>
      <c r="I26" s="119" t="str">
        <f t="shared" ca="1" si="6"/>
        <v/>
      </c>
      <c r="J26" s="94" t="str">
        <f ca="1">IF(CELL("type",B26)="b","",ROUND(I26*Drilling!$DQ$1+G26,0))</f>
        <v/>
      </c>
      <c r="K26" s="94" t="str">
        <f ca="1">IF(CELL("type",B26)="b","",ROUND(I26*Drilling!$DQ$1*24+H26,0)+(65536-ROW())/100000000)</f>
        <v/>
      </c>
      <c r="L26" s="121"/>
      <c r="M26" s="121"/>
      <c r="N26" s="93" t="str">
        <f ca="1">IF(CELL("type",B26)="b","",IF(Drilling!$R$1="〓",ROW()-10,IF(Drilling!$R$1="▼",RANK(K26,$K:$K,0),IF(Drilling!$R$1="▲",RANK(K26,$K:$K,1),ROW()-10))))</f>
        <v/>
      </c>
      <c r="P26" s="1" t="str">
        <f t="shared" ca="1" si="7"/>
        <v/>
      </c>
    </row>
    <row r="27" spans="1:16" ht="14.25" customHeight="1" x14ac:dyDescent="0.2">
      <c r="A27" s="94" t="str">
        <f t="shared" ca="1" si="0"/>
        <v/>
      </c>
      <c r="B27" s="114"/>
      <c r="C27" s="115"/>
      <c r="D27" s="115" t="str">
        <f t="shared" ca="1" si="1"/>
        <v/>
      </c>
      <c r="E27" s="97" t="str">
        <f t="shared" ca="1" si="2"/>
        <v/>
      </c>
      <c r="F27" s="126" t="str">
        <f t="shared" ca="1" si="3"/>
        <v/>
      </c>
      <c r="G27" s="94" t="str">
        <f t="shared" ca="1" si="4"/>
        <v/>
      </c>
      <c r="H27" s="94" t="str">
        <f t="shared" ca="1" si="5"/>
        <v/>
      </c>
      <c r="I27" s="119" t="str">
        <f t="shared" ca="1" si="6"/>
        <v/>
      </c>
      <c r="J27" s="94" t="str">
        <f ca="1">IF(CELL("type",B27)="b","",ROUND(I27*Drilling!$DQ$1+G27,0))</f>
        <v/>
      </c>
      <c r="K27" s="94" t="str">
        <f ca="1">IF(CELL("type",B27)="b","",ROUND(I27*Drilling!$DQ$1*24+H27,0)+(65536-ROW())/100000000)</f>
        <v/>
      </c>
      <c r="L27" s="121"/>
      <c r="M27" s="121"/>
      <c r="N27" s="93" t="str">
        <f ca="1">IF(CELL("type",B27)="b","",IF(Drilling!$R$1="〓",ROW()-10,IF(Drilling!$R$1="▼",RANK(K27,$K:$K,0),IF(Drilling!$R$1="▲",RANK(K27,$K:$K,1),ROW()-10))))</f>
        <v/>
      </c>
      <c r="P27" s="1" t="str">
        <f t="shared" ca="1" si="7"/>
        <v/>
      </c>
    </row>
    <row r="28" spans="1:16" ht="14.25" customHeight="1" x14ac:dyDescent="0.2">
      <c r="A28" s="94" t="str">
        <f t="shared" ca="1" si="0"/>
        <v/>
      </c>
      <c r="B28" s="114"/>
      <c r="C28" s="115"/>
      <c r="D28" s="115" t="str">
        <f t="shared" ca="1" si="1"/>
        <v/>
      </c>
      <c r="E28" s="97" t="str">
        <f t="shared" ca="1" si="2"/>
        <v/>
      </c>
      <c r="F28" s="126" t="str">
        <f t="shared" ca="1" si="3"/>
        <v/>
      </c>
      <c r="G28" s="94" t="str">
        <f t="shared" ca="1" si="4"/>
        <v/>
      </c>
      <c r="H28" s="94" t="str">
        <f t="shared" ca="1" si="5"/>
        <v/>
      </c>
      <c r="I28" s="119" t="str">
        <f t="shared" ca="1" si="6"/>
        <v/>
      </c>
      <c r="J28" s="94" t="str">
        <f ca="1">IF(CELL("type",B28)="b","",ROUND(I28*Drilling!$DQ$1+G28,0))</f>
        <v/>
      </c>
      <c r="K28" s="94" t="str">
        <f ca="1">IF(CELL("type",B28)="b","",ROUND(I28*Drilling!$DQ$1*24+H28,0)+(65536-ROW())/100000000)</f>
        <v/>
      </c>
      <c r="L28" s="121"/>
      <c r="M28" s="121"/>
      <c r="N28" s="93" t="str">
        <f ca="1">IF(CELL("type",B28)="b","",IF(Drilling!$R$1="〓",ROW()-10,IF(Drilling!$R$1="▼",RANK(K28,$K:$K,0),IF(Drilling!$R$1="▲",RANK(K28,$K:$K,1),ROW()-10))))</f>
        <v/>
      </c>
      <c r="P28" s="1" t="str">
        <f t="shared" ca="1" si="7"/>
        <v/>
      </c>
    </row>
    <row r="29" spans="1:16" ht="14.25" customHeight="1" x14ac:dyDescent="0.2">
      <c r="A29" s="94" t="str">
        <f t="shared" ca="1" si="0"/>
        <v/>
      </c>
      <c r="B29" s="114"/>
      <c r="C29" s="115"/>
      <c r="D29" s="115" t="str">
        <f t="shared" ca="1" si="1"/>
        <v/>
      </c>
      <c r="E29" s="97" t="str">
        <f t="shared" ca="1" si="2"/>
        <v/>
      </c>
      <c r="F29" s="126" t="str">
        <f t="shared" ca="1" si="3"/>
        <v/>
      </c>
      <c r="G29" s="94" t="str">
        <f t="shared" ca="1" si="4"/>
        <v/>
      </c>
      <c r="H29" s="94" t="str">
        <f t="shared" ca="1" si="5"/>
        <v/>
      </c>
      <c r="I29" s="119" t="str">
        <f t="shared" ca="1" si="6"/>
        <v/>
      </c>
      <c r="J29" s="94" t="str">
        <f ca="1">IF(CELL("type",B29)="b","",ROUND(I29*Drilling!$DQ$1+G29,0))</f>
        <v/>
      </c>
      <c r="K29" s="94" t="str">
        <f ca="1">IF(CELL("type",B29)="b","",ROUND(I29*Drilling!$DQ$1*24+H29,0)+(65536-ROW())/100000000)</f>
        <v/>
      </c>
      <c r="L29" s="121"/>
      <c r="M29" s="121"/>
      <c r="N29" s="93" t="str">
        <f ca="1">IF(CELL("type",B29)="b","",IF(Drilling!$R$1="〓",ROW()-10,IF(Drilling!$R$1="▼",RANK(K29,$K:$K,0),IF(Drilling!$R$1="▲",RANK(K29,$K:$K,1),ROW()-10))))</f>
        <v/>
      </c>
      <c r="P29" s="1" t="str">
        <f t="shared" ca="1" si="7"/>
        <v/>
      </c>
    </row>
    <row r="30" spans="1:16" ht="14.25" customHeight="1" x14ac:dyDescent="0.2">
      <c r="A30" s="94" t="str">
        <f t="shared" ca="1" si="0"/>
        <v/>
      </c>
      <c r="B30" s="114"/>
      <c r="C30" s="115"/>
      <c r="D30" s="115" t="str">
        <f t="shared" ca="1" si="1"/>
        <v/>
      </c>
      <c r="E30" s="97" t="str">
        <f t="shared" ca="1" si="2"/>
        <v/>
      </c>
      <c r="F30" s="126" t="str">
        <f t="shared" ca="1" si="3"/>
        <v/>
      </c>
      <c r="G30" s="94" t="str">
        <f t="shared" ca="1" si="4"/>
        <v/>
      </c>
      <c r="H30" s="94" t="str">
        <f t="shared" ca="1" si="5"/>
        <v/>
      </c>
      <c r="I30" s="119" t="str">
        <f t="shared" ca="1" si="6"/>
        <v/>
      </c>
      <c r="J30" s="94" t="str">
        <f ca="1">IF(CELL("type",B30)="b","",ROUND(I30*Drilling!$DQ$1+G30,0))</f>
        <v/>
      </c>
      <c r="K30" s="94" t="str">
        <f ca="1">IF(CELL("type",B30)="b","",ROUND(I30*Drilling!$DQ$1*24+H30,0)+(65536-ROW())/100000000)</f>
        <v/>
      </c>
      <c r="L30" s="121"/>
      <c r="M30" s="121"/>
      <c r="N30" s="93" t="str">
        <f ca="1">IF(CELL("type",B30)="b","",IF(Drilling!$R$1="〓",ROW()-10,IF(Drilling!$R$1="▼",RANK(K30,$K:$K,0),IF(Drilling!$R$1="▲",RANK(K30,$K:$K,1),ROW()-10))))</f>
        <v/>
      </c>
      <c r="P30" s="1" t="str">
        <f t="shared" ca="1" si="7"/>
        <v/>
      </c>
    </row>
    <row r="31" spans="1:16" ht="14.25" customHeight="1" x14ac:dyDescent="0.2">
      <c r="A31" s="94" t="str">
        <f t="shared" ca="1" si="0"/>
        <v/>
      </c>
      <c r="B31" s="114"/>
      <c r="C31" s="115"/>
      <c r="D31" s="115" t="str">
        <f t="shared" ca="1" si="1"/>
        <v/>
      </c>
      <c r="E31" s="97" t="str">
        <f t="shared" ca="1" si="2"/>
        <v/>
      </c>
      <c r="F31" s="126" t="str">
        <f t="shared" ca="1" si="3"/>
        <v/>
      </c>
      <c r="G31" s="94" t="str">
        <f t="shared" ca="1" si="4"/>
        <v/>
      </c>
      <c r="H31" s="94" t="str">
        <f t="shared" ca="1" si="5"/>
        <v/>
      </c>
      <c r="I31" s="119" t="str">
        <f t="shared" ca="1" si="6"/>
        <v/>
      </c>
      <c r="J31" s="94" t="str">
        <f ca="1">IF(CELL("type",B31)="b","",ROUND(I31*Drilling!$DQ$1+G31,0))</f>
        <v/>
      </c>
      <c r="K31" s="94" t="str">
        <f ca="1">IF(CELL("type",B31)="b","",ROUND(I31*Drilling!$DQ$1*24+H31,0)+(65536-ROW())/100000000)</f>
        <v/>
      </c>
      <c r="L31" s="121"/>
      <c r="M31" s="121"/>
      <c r="N31" s="93" t="str">
        <f ca="1">IF(CELL("type",B31)="b","",IF(Drilling!$R$1="〓",ROW()-10,IF(Drilling!$R$1="▼",RANK(K31,$K:$K,0),IF(Drilling!$R$1="▲",RANK(K31,$K:$K,1),ROW()-10))))</f>
        <v/>
      </c>
      <c r="P31" s="1" t="str">
        <f t="shared" ca="1" si="7"/>
        <v/>
      </c>
    </row>
    <row r="32" spans="1:16" ht="14.25" customHeight="1" x14ac:dyDescent="0.2">
      <c r="A32" s="94" t="str">
        <f t="shared" ca="1" si="0"/>
        <v/>
      </c>
      <c r="B32" s="114"/>
      <c r="C32" s="115"/>
      <c r="D32" s="115" t="str">
        <f t="shared" ca="1" si="1"/>
        <v/>
      </c>
      <c r="E32" s="97" t="str">
        <f t="shared" ca="1" si="2"/>
        <v/>
      </c>
      <c r="F32" s="126" t="str">
        <f t="shared" ca="1" si="3"/>
        <v/>
      </c>
      <c r="G32" s="94" t="str">
        <f t="shared" ca="1" si="4"/>
        <v/>
      </c>
      <c r="H32" s="94" t="str">
        <f t="shared" ca="1" si="5"/>
        <v/>
      </c>
      <c r="I32" s="119" t="str">
        <f t="shared" ca="1" si="6"/>
        <v/>
      </c>
      <c r="J32" s="94" t="str">
        <f ca="1">IF(CELL("type",B32)="b","",ROUND(I32*Drilling!$DQ$1+G32,0))</f>
        <v/>
      </c>
      <c r="K32" s="94" t="str">
        <f ca="1">IF(CELL("type",B32)="b","",ROUND(I32*Drilling!$DQ$1*24+H32,0)+(65536-ROW())/100000000)</f>
        <v/>
      </c>
      <c r="L32" s="121"/>
      <c r="M32" s="121"/>
      <c r="N32" s="93" t="str">
        <f ca="1">IF(CELL("type",B32)="b","",IF(Drilling!$R$1="〓",ROW()-10,IF(Drilling!$R$1="▼",RANK(K32,$K:$K,0),IF(Drilling!$R$1="▲",RANK(K32,$K:$K,1),ROW()-10))))</f>
        <v/>
      </c>
      <c r="P32" s="1" t="str">
        <f t="shared" ca="1" si="7"/>
        <v/>
      </c>
    </row>
    <row r="33" spans="1:16" ht="14.25" customHeight="1" x14ac:dyDescent="0.2">
      <c r="A33" s="94" t="str">
        <f t="shared" ca="1" si="0"/>
        <v/>
      </c>
      <c r="B33" s="114"/>
      <c r="C33" s="115"/>
      <c r="D33" s="115" t="str">
        <f t="shared" ca="1" si="1"/>
        <v/>
      </c>
      <c r="E33" s="97" t="str">
        <f t="shared" ca="1" si="2"/>
        <v/>
      </c>
      <c r="F33" s="126" t="str">
        <f t="shared" ca="1" si="3"/>
        <v/>
      </c>
      <c r="G33" s="94" t="str">
        <f t="shared" ca="1" si="4"/>
        <v/>
      </c>
      <c r="H33" s="94" t="str">
        <f t="shared" ca="1" si="5"/>
        <v/>
      </c>
      <c r="I33" s="119" t="str">
        <f t="shared" ca="1" si="6"/>
        <v/>
      </c>
      <c r="J33" s="94" t="str">
        <f ca="1">IF(CELL("type",B33)="b","",ROUND(I33*Drilling!$DQ$1+G33,0))</f>
        <v/>
      </c>
      <c r="K33" s="94" t="str">
        <f ca="1">IF(CELL("type",B33)="b","",ROUND(I33*Drilling!$DQ$1*24+H33,0)+(65536-ROW())/100000000)</f>
        <v/>
      </c>
      <c r="L33" s="121"/>
      <c r="M33" s="121"/>
      <c r="N33" s="93" t="str">
        <f ca="1">IF(CELL("type",B33)="b","",IF(Drilling!$R$1="〓",ROW()-10,IF(Drilling!$R$1="▼",RANK(K33,$K:$K,0),IF(Drilling!$R$1="▲",RANK(K33,$K:$K,1),ROW()-10))))</f>
        <v/>
      </c>
      <c r="P33" s="1" t="str">
        <f t="shared" ca="1" si="7"/>
        <v/>
      </c>
    </row>
    <row r="34" spans="1:16" ht="14.25" customHeight="1" x14ac:dyDescent="0.2">
      <c r="A34" s="94" t="str">
        <f t="shared" ca="1" si="0"/>
        <v/>
      </c>
      <c r="B34" s="114"/>
      <c r="C34" s="115"/>
      <c r="D34" s="115" t="str">
        <f t="shared" ca="1" si="1"/>
        <v/>
      </c>
      <c r="E34" s="97" t="str">
        <f t="shared" ca="1" si="2"/>
        <v/>
      </c>
      <c r="F34" s="126" t="str">
        <f t="shared" ca="1" si="3"/>
        <v/>
      </c>
      <c r="G34" s="94" t="str">
        <f t="shared" ca="1" si="4"/>
        <v/>
      </c>
      <c r="H34" s="94" t="str">
        <f t="shared" ca="1" si="5"/>
        <v/>
      </c>
      <c r="I34" s="119" t="str">
        <f t="shared" ca="1" si="6"/>
        <v/>
      </c>
      <c r="J34" s="94" t="str">
        <f ca="1">IF(CELL("type",B34)="b","",ROUND(I34*Drilling!$DQ$1+G34,0))</f>
        <v/>
      </c>
      <c r="K34" s="94" t="str">
        <f ca="1">IF(CELL("type",B34)="b","",ROUND(I34*Drilling!$DQ$1*24+H34,0)+(65536-ROW())/100000000)</f>
        <v/>
      </c>
      <c r="L34" s="121"/>
      <c r="M34" s="121"/>
      <c r="N34" s="93" t="str">
        <f ca="1">IF(CELL("type",B34)="b","",IF(Drilling!$R$1="〓",ROW()-10,IF(Drilling!$R$1="▼",RANK(K34,$K:$K,0),IF(Drilling!$R$1="▲",RANK(K34,$K:$K,1),ROW()-10))))</f>
        <v/>
      </c>
      <c r="P34" s="1" t="str">
        <f t="shared" ca="1" si="7"/>
        <v/>
      </c>
    </row>
    <row r="35" spans="1:16" ht="14.25" customHeight="1" x14ac:dyDescent="0.2">
      <c r="A35" s="94" t="str">
        <f t="shared" ca="1" si="0"/>
        <v/>
      </c>
      <c r="B35" s="114"/>
      <c r="C35" s="115"/>
      <c r="D35" s="115" t="str">
        <f t="shared" ca="1" si="1"/>
        <v/>
      </c>
      <c r="E35" s="97" t="str">
        <f t="shared" ca="1" si="2"/>
        <v/>
      </c>
      <c r="F35" s="126" t="str">
        <f t="shared" ca="1" si="3"/>
        <v/>
      </c>
      <c r="G35" s="94" t="str">
        <f t="shared" ca="1" si="4"/>
        <v/>
      </c>
      <c r="H35" s="94" t="str">
        <f t="shared" ca="1" si="5"/>
        <v/>
      </c>
      <c r="I35" s="119" t="str">
        <f t="shared" ca="1" si="6"/>
        <v/>
      </c>
      <c r="J35" s="94" t="str">
        <f ca="1">IF(CELL("type",B35)="b","",ROUND(I35*Drilling!$DQ$1+G35,0))</f>
        <v/>
      </c>
      <c r="K35" s="94" t="str">
        <f ca="1">IF(CELL("type",B35)="b","",ROUND(I35*Drilling!$DQ$1*24+H35,0)+(65536-ROW())/100000000)</f>
        <v/>
      </c>
      <c r="L35" s="121"/>
      <c r="M35" s="121"/>
      <c r="N35" s="93" t="str">
        <f ca="1">IF(CELL("type",B35)="b","",IF(Drilling!$R$1="〓",ROW()-10,IF(Drilling!$R$1="▼",RANK(K35,$K:$K,0),IF(Drilling!$R$1="▲",RANK(K35,$K:$K,1),ROW()-10))))</f>
        <v/>
      </c>
      <c r="P35" s="1" t="str">
        <f t="shared" ca="1" si="7"/>
        <v/>
      </c>
    </row>
    <row r="36" spans="1:16" ht="14.25" customHeight="1" x14ac:dyDescent="0.2">
      <c r="A36" s="94" t="str">
        <f t="shared" ca="1" si="0"/>
        <v/>
      </c>
      <c r="B36" s="114"/>
      <c r="C36" s="115"/>
      <c r="D36" s="115" t="str">
        <f t="shared" ca="1" si="1"/>
        <v/>
      </c>
      <c r="E36" s="97" t="str">
        <f t="shared" ca="1" si="2"/>
        <v/>
      </c>
      <c r="F36" s="126" t="str">
        <f t="shared" ca="1" si="3"/>
        <v/>
      </c>
      <c r="G36" s="94" t="str">
        <f t="shared" ca="1" si="4"/>
        <v/>
      </c>
      <c r="H36" s="94" t="str">
        <f t="shared" ca="1" si="5"/>
        <v/>
      </c>
      <c r="I36" s="119" t="str">
        <f t="shared" ca="1" si="6"/>
        <v/>
      </c>
      <c r="J36" s="94" t="str">
        <f ca="1">IF(CELL("type",B36)="b","",ROUND(I36*Drilling!$DQ$1+G36,0))</f>
        <v/>
      </c>
      <c r="K36" s="94" t="str">
        <f ca="1">IF(CELL("type",B36)="b","",ROUND(I36*Drilling!$DQ$1*24+H36,0)+(65536-ROW())/100000000)</f>
        <v/>
      </c>
      <c r="L36" s="121"/>
      <c r="M36" s="121"/>
      <c r="N36" s="93" t="str">
        <f ca="1">IF(CELL("type",B36)="b","",IF(Drilling!$R$1="〓",ROW()-10,IF(Drilling!$R$1="▼",RANK(K36,$K:$K,0),IF(Drilling!$R$1="▲",RANK(K36,$K:$K,1),ROW()-10))))</f>
        <v/>
      </c>
      <c r="P36" s="1" t="str">
        <f t="shared" ca="1" si="7"/>
        <v/>
      </c>
    </row>
    <row r="37" spans="1:16" ht="14.25" customHeight="1" x14ac:dyDescent="0.2">
      <c r="A37" s="94" t="str">
        <f t="shared" ca="1" si="0"/>
        <v/>
      </c>
      <c r="B37" s="114"/>
      <c r="C37" s="115"/>
      <c r="D37" s="115" t="str">
        <f t="shared" ca="1" si="1"/>
        <v/>
      </c>
      <c r="E37" s="97" t="str">
        <f t="shared" ca="1" si="2"/>
        <v/>
      </c>
      <c r="F37" s="126" t="str">
        <f t="shared" ca="1" si="3"/>
        <v/>
      </c>
      <c r="G37" s="94" t="str">
        <f t="shared" ca="1" si="4"/>
        <v/>
      </c>
      <c r="H37" s="94" t="str">
        <f t="shared" ca="1" si="5"/>
        <v/>
      </c>
      <c r="I37" s="119" t="str">
        <f t="shared" ca="1" si="6"/>
        <v/>
      </c>
      <c r="J37" s="94" t="str">
        <f ca="1">IF(CELL("type",B37)="b","",ROUND(I37*Drilling!$DQ$1+G37,0))</f>
        <v/>
      </c>
      <c r="K37" s="94" t="str">
        <f ca="1">IF(CELL("type",B37)="b","",ROUND(I37*Drilling!$DQ$1*24+H37,0)+(65536-ROW())/100000000)</f>
        <v/>
      </c>
      <c r="L37" s="121"/>
      <c r="M37" s="121"/>
      <c r="N37" s="93" t="str">
        <f ca="1">IF(CELL("type",B37)="b","",IF(Drilling!$R$1="〓",ROW()-10,IF(Drilling!$R$1="▼",RANK(K37,$K:$K,0),IF(Drilling!$R$1="▲",RANK(K37,$K:$K,1),ROW()-10))))</f>
        <v/>
      </c>
      <c r="P37" s="1" t="str">
        <f t="shared" ca="1" si="7"/>
        <v/>
      </c>
    </row>
    <row r="38" spans="1:16" ht="14.25" customHeight="1" x14ac:dyDescent="0.2">
      <c r="A38" s="94" t="str">
        <f t="shared" ca="1" si="0"/>
        <v/>
      </c>
      <c r="B38" s="114"/>
      <c r="C38" s="115"/>
      <c r="D38" s="115" t="str">
        <f t="shared" ca="1" si="1"/>
        <v/>
      </c>
      <c r="E38" s="97" t="str">
        <f t="shared" ca="1" si="2"/>
        <v/>
      </c>
      <c r="F38" s="126" t="str">
        <f t="shared" ca="1" si="3"/>
        <v/>
      </c>
      <c r="G38" s="94" t="str">
        <f t="shared" ca="1" si="4"/>
        <v/>
      </c>
      <c r="H38" s="94" t="str">
        <f t="shared" ca="1" si="5"/>
        <v/>
      </c>
      <c r="I38" s="119" t="str">
        <f t="shared" ca="1" si="6"/>
        <v/>
      </c>
      <c r="J38" s="94" t="str">
        <f ca="1">IF(CELL("type",B38)="b","",ROUND(I38*Drilling!$DQ$1+G38,0))</f>
        <v/>
      </c>
      <c r="K38" s="94" t="str">
        <f ca="1">IF(CELL("type",B38)="b","",ROUND(I38*Drilling!$DQ$1*24+H38,0)+(65536-ROW())/100000000)</f>
        <v/>
      </c>
      <c r="L38" s="121"/>
      <c r="M38" s="121"/>
      <c r="N38" s="93" t="str">
        <f ca="1">IF(CELL("type",B38)="b","",IF(Drilling!$R$1="〓",ROW()-10,IF(Drilling!$R$1="▼",RANK(K38,$K:$K,0),IF(Drilling!$R$1="▲",RANK(K38,$K:$K,1),ROW()-10))))</f>
        <v/>
      </c>
      <c r="P38" s="1" t="str">
        <f t="shared" ca="1" si="7"/>
        <v/>
      </c>
    </row>
    <row r="39" spans="1:16" ht="14.25" customHeight="1" x14ac:dyDescent="0.2">
      <c r="A39" s="94" t="str">
        <f t="shared" ca="1" si="0"/>
        <v/>
      </c>
      <c r="B39" s="114"/>
      <c r="C39" s="115"/>
      <c r="D39" s="115" t="str">
        <f t="shared" ca="1" si="1"/>
        <v/>
      </c>
      <c r="E39" s="97" t="str">
        <f t="shared" ca="1" si="2"/>
        <v/>
      </c>
      <c r="F39" s="126" t="str">
        <f t="shared" ca="1" si="3"/>
        <v/>
      </c>
      <c r="G39" s="94" t="str">
        <f t="shared" ca="1" si="4"/>
        <v/>
      </c>
      <c r="H39" s="94" t="str">
        <f t="shared" ca="1" si="5"/>
        <v/>
      </c>
      <c r="I39" s="119" t="str">
        <f t="shared" ca="1" si="6"/>
        <v/>
      </c>
      <c r="J39" s="94" t="str">
        <f ca="1">IF(CELL("type",B39)="b","",ROUND(I39*Drilling!$DQ$1+G39,0))</f>
        <v/>
      </c>
      <c r="K39" s="94" t="str">
        <f ca="1">IF(CELL("type",B39)="b","",ROUND(I39*Drilling!$DQ$1*24+H39,0)+(65536-ROW())/100000000)</f>
        <v/>
      </c>
      <c r="L39" s="121"/>
      <c r="M39" s="121"/>
      <c r="N39" s="93" t="str">
        <f ca="1">IF(CELL("type",B39)="b","",IF(Drilling!$R$1="〓",ROW()-10,IF(Drilling!$R$1="▼",RANK(K39,$K:$K,0),IF(Drilling!$R$1="▲",RANK(K39,$K:$K,1),ROW()-10))))</f>
        <v/>
      </c>
      <c r="P39" s="1" t="str">
        <f t="shared" ca="1" si="7"/>
        <v/>
      </c>
    </row>
    <row r="40" spans="1:16" ht="14.25" customHeight="1" x14ac:dyDescent="0.2">
      <c r="A40" s="94" t="str">
        <f t="shared" ca="1" si="0"/>
        <v/>
      </c>
      <c r="B40" s="114"/>
      <c r="C40" s="115"/>
      <c r="D40" s="115" t="str">
        <f t="shared" ca="1" si="1"/>
        <v/>
      </c>
      <c r="E40" s="97" t="str">
        <f t="shared" ca="1" si="2"/>
        <v/>
      </c>
      <c r="F40" s="126" t="str">
        <f t="shared" ca="1" si="3"/>
        <v/>
      </c>
      <c r="G40" s="94" t="str">
        <f t="shared" ca="1" si="4"/>
        <v/>
      </c>
      <c r="H40" s="94" t="str">
        <f t="shared" ca="1" si="5"/>
        <v/>
      </c>
      <c r="I40" s="119" t="str">
        <f t="shared" ca="1" si="6"/>
        <v/>
      </c>
      <c r="J40" s="94" t="str">
        <f ca="1">IF(CELL("type",B40)="b","",ROUND(I40*Drilling!$DQ$1+G40,0))</f>
        <v/>
      </c>
      <c r="K40" s="94" t="str">
        <f ca="1">IF(CELL("type",B40)="b","",ROUND(I40*Drilling!$DQ$1*24+H40,0)+(65536-ROW())/100000000)</f>
        <v/>
      </c>
      <c r="L40" s="121"/>
      <c r="M40" s="121"/>
      <c r="N40" s="93" t="str">
        <f ca="1">IF(CELL("type",B40)="b","",IF(Drilling!$R$1="〓",ROW()-10,IF(Drilling!$R$1="▼",RANK(K40,$K:$K,0),IF(Drilling!$R$1="▲",RANK(K40,$K:$K,1),ROW()-10))))</f>
        <v/>
      </c>
      <c r="P40" s="1" t="str">
        <f t="shared" ca="1" si="7"/>
        <v/>
      </c>
    </row>
    <row r="41" spans="1:16" ht="14.25" customHeight="1" x14ac:dyDescent="0.2">
      <c r="A41" s="94" t="str">
        <f t="shared" ca="1" si="0"/>
        <v/>
      </c>
      <c r="B41" s="114"/>
      <c r="C41" s="115"/>
      <c r="D41" s="115" t="str">
        <f t="shared" ca="1" si="1"/>
        <v/>
      </c>
      <c r="E41" s="97" t="str">
        <f t="shared" ca="1" si="2"/>
        <v/>
      </c>
      <c r="F41" s="126" t="str">
        <f t="shared" ca="1" si="3"/>
        <v/>
      </c>
      <c r="G41" s="94" t="str">
        <f t="shared" ca="1" si="4"/>
        <v/>
      </c>
      <c r="H41" s="94" t="str">
        <f t="shared" ca="1" si="5"/>
        <v/>
      </c>
      <c r="I41" s="119" t="str">
        <f t="shared" ca="1" si="6"/>
        <v/>
      </c>
      <c r="J41" s="94" t="str">
        <f ca="1">IF(CELL("type",B41)="b","",ROUND(I41*Drilling!$DQ$1+G41,0))</f>
        <v/>
      </c>
      <c r="K41" s="94" t="str">
        <f ca="1">IF(CELL("type",B41)="b","",ROUND(I41*Drilling!$DQ$1*24+H41,0)+(65536-ROW())/100000000)</f>
        <v/>
      </c>
      <c r="L41" s="121"/>
      <c r="M41" s="121"/>
      <c r="N41" s="93" t="str">
        <f ca="1">IF(CELL("type",B41)="b","",IF(Drilling!$R$1="〓",ROW()-10,IF(Drilling!$R$1="▼",RANK(K41,$K:$K,0),IF(Drilling!$R$1="▲",RANK(K41,$K:$K,1),ROW()-10))))</f>
        <v/>
      </c>
      <c r="P41" s="1" t="str">
        <f t="shared" ca="1" si="7"/>
        <v/>
      </c>
    </row>
    <row r="42" spans="1:16" ht="14.25" customHeight="1" x14ac:dyDescent="0.2">
      <c r="A42" s="94" t="str">
        <f t="shared" ca="1" si="0"/>
        <v/>
      </c>
      <c r="B42" s="114"/>
      <c r="C42" s="115"/>
      <c r="D42" s="115" t="str">
        <f t="shared" ca="1" si="1"/>
        <v/>
      </c>
      <c r="E42" s="97" t="str">
        <f t="shared" ca="1" si="2"/>
        <v/>
      </c>
      <c r="F42" s="126" t="str">
        <f t="shared" ca="1" si="3"/>
        <v/>
      </c>
      <c r="G42" s="94" t="str">
        <f t="shared" ca="1" si="4"/>
        <v/>
      </c>
      <c r="H42" s="94" t="str">
        <f t="shared" ca="1" si="5"/>
        <v/>
      </c>
      <c r="I42" s="119" t="str">
        <f t="shared" ca="1" si="6"/>
        <v/>
      </c>
      <c r="J42" s="94" t="str">
        <f ca="1">IF(CELL("type",B42)="b","",ROUND(I42*Drilling!$DQ$1+G42,0))</f>
        <v/>
      </c>
      <c r="K42" s="94" t="str">
        <f ca="1">IF(CELL("type",B42)="b","",ROUND(I42*Drilling!$DQ$1*24+H42,0)+(65536-ROW())/100000000)</f>
        <v/>
      </c>
      <c r="L42" s="121"/>
      <c r="M42" s="121"/>
      <c r="N42" s="93" t="str">
        <f ca="1">IF(CELL("type",B42)="b","",IF(Drilling!$R$1="〓",ROW()-10,IF(Drilling!$R$1="▼",RANK(K42,$K:$K,0),IF(Drilling!$R$1="▲",RANK(K42,$K:$K,1),ROW()-10))))</f>
        <v/>
      </c>
      <c r="P42" s="1" t="str">
        <f t="shared" ca="1" si="7"/>
        <v/>
      </c>
    </row>
    <row r="43" spans="1:16" ht="14.25" customHeight="1" x14ac:dyDescent="0.2">
      <c r="A43" s="94" t="str">
        <f t="shared" ca="1" si="0"/>
        <v/>
      </c>
      <c r="B43" s="114"/>
      <c r="C43" s="115"/>
      <c r="D43" s="115" t="str">
        <f t="shared" ca="1" si="1"/>
        <v/>
      </c>
      <c r="E43" s="97" t="str">
        <f t="shared" ca="1" si="2"/>
        <v/>
      </c>
      <c r="F43" s="126" t="str">
        <f t="shared" ca="1" si="3"/>
        <v/>
      </c>
      <c r="G43" s="94" t="str">
        <f t="shared" ca="1" si="4"/>
        <v/>
      </c>
      <c r="H43" s="94" t="str">
        <f t="shared" ca="1" si="5"/>
        <v/>
      </c>
      <c r="I43" s="119" t="str">
        <f t="shared" ca="1" si="6"/>
        <v/>
      </c>
      <c r="J43" s="94" t="str">
        <f ca="1">IF(CELL("type",B43)="b","",ROUND(I43*Drilling!$DQ$1+G43,0))</f>
        <v/>
      </c>
      <c r="K43" s="94" t="str">
        <f ca="1">IF(CELL("type",B43)="b","",ROUND(I43*Drilling!$DQ$1*24+H43,0)+(65536-ROW())/100000000)</f>
        <v/>
      </c>
      <c r="L43" s="121"/>
      <c r="M43" s="121"/>
      <c r="N43" s="93" t="str">
        <f ca="1">IF(CELL("type",B43)="b","",IF(Drilling!$R$1="〓",ROW()-10,IF(Drilling!$R$1="▼",RANK(K43,$K:$K,0),IF(Drilling!$R$1="▲",RANK(K43,$K:$K,1),ROW()-10))))</f>
        <v/>
      </c>
      <c r="P43" s="1" t="str">
        <f t="shared" ca="1" si="7"/>
        <v/>
      </c>
    </row>
    <row r="44" spans="1:16" ht="14.25" customHeight="1" x14ac:dyDescent="0.2">
      <c r="A44" s="94" t="str">
        <f t="shared" ca="1" si="0"/>
        <v/>
      </c>
      <c r="B44" s="114"/>
      <c r="C44" s="115"/>
      <c r="D44" s="115" t="str">
        <f t="shared" ca="1" si="1"/>
        <v/>
      </c>
      <c r="E44" s="97" t="str">
        <f t="shared" ca="1" si="2"/>
        <v/>
      </c>
      <c r="F44" s="126" t="str">
        <f t="shared" ca="1" si="3"/>
        <v/>
      </c>
      <c r="G44" s="94" t="str">
        <f t="shared" ca="1" si="4"/>
        <v/>
      </c>
      <c r="H44" s="94" t="str">
        <f t="shared" ca="1" si="5"/>
        <v/>
      </c>
      <c r="I44" s="119" t="str">
        <f t="shared" ca="1" si="6"/>
        <v/>
      </c>
      <c r="J44" s="94" t="str">
        <f ca="1">IF(CELL("type",B44)="b","",ROUND(I44*Drilling!$DQ$1+G44,0))</f>
        <v/>
      </c>
      <c r="K44" s="94" t="str">
        <f ca="1">IF(CELL("type",B44)="b","",ROUND(I44*Drilling!$DQ$1*24+H44,0)+(65536-ROW())/100000000)</f>
        <v/>
      </c>
      <c r="L44" s="121"/>
      <c r="M44" s="121"/>
      <c r="N44" s="93" t="str">
        <f ca="1">IF(CELL("type",B44)="b","",IF(Drilling!$R$1="〓",ROW()-10,IF(Drilling!$R$1="▼",RANK(K44,$K:$K,0),IF(Drilling!$R$1="▲",RANK(K44,$K:$K,1),ROW()-10))))</f>
        <v/>
      </c>
      <c r="P44" s="1" t="str">
        <f t="shared" ca="1" si="7"/>
        <v/>
      </c>
    </row>
    <row r="45" spans="1:16" ht="14.25" customHeight="1" x14ac:dyDescent="0.2">
      <c r="A45" s="94" t="str">
        <f t="shared" ca="1" si="0"/>
        <v/>
      </c>
      <c r="B45" s="114"/>
      <c r="C45" s="115"/>
      <c r="D45" s="115" t="str">
        <f t="shared" ca="1" si="1"/>
        <v/>
      </c>
      <c r="E45" s="97" t="str">
        <f t="shared" ca="1" si="2"/>
        <v/>
      </c>
      <c r="F45" s="126" t="str">
        <f t="shared" ca="1" si="3"/>
        <v/>
      </c>
      <c r="G45" s="94" t="str">
        <f t="shared" ca="1" si="4"/>
        <v/>
      </c>
      <c r="H45" s="94" t="str">
        <f t="shared" ca="1" si="5"/>
        <v/>
      </c>
      <c r="I45" s="119" t="str">
        <f t="shared" ca="1" si="6"/>
        <v/>
      </c>
      <c r="J45" s="94" t="str">
        <f ca="1">IF(CELL("type",B45)="b","",ROUND(I45*Drilling!$DQ$1+G45,0))</f>
        <v/>
      </c>
      <c r="K45" s="94" t="str">
        <f ca="1">IF(CELL("type",B45)="b","",ROUND(I45*Drilling!$DQ$1*24+H45,0)+(65536-ROW())/100000000)</f>
        <v/>
      </c>
      <c r="L45" s="121"/>
      <c r="M45" s="121"/>
      <c r="N45" s="93" t="str">
        <f ca="1">IF(CELL("type",B45)="b","",IF(Drilling!$R$1="〓",ROW()-10,IF(Drilling!$R$1="▼",RANK(K45,$K:$K,0),IF(Drilling!$R$1="▲",RANK(K45,$K:$K,1),ROW()-10))))</f>
        <v/>
      </c>
      <c r="P45" s="1" t="str">
        <f t="shared" ca="1" si="7"/>
        <v/>
      </c>
    </row>
    <row r="46" spans="1:16" ht="14.25" customHeight="1" x14ac:dyDescent="0.2">
      <c r="A46" s="94" t="str">
        <f t="shared" ca="1" si="0"/>
        <v/>
      </c>
      <c r="B46" s="114"/>
      <c r="C46" s="115"/>
      <c r="D46" s="115" t="str">
        <f t="shared" ca="1" si="1"/>
        <v/>
      </c>
      <c r="E46" s="97" t="str">
        <f t="shared" ca="1" si="2"/>
        <v/>
      </c>
      <c r="F46" s="126" t="str">
        <f t="shared" ca="1" si="3"/>
        <v/>
      </c>
      <c r="G46" s="94" t="str">
        <f t="shared" ca="1" si="4"/>
        <v/>
      </c>
      <c r="H46" s="94" t="str">
        <f t="shared" ca="1" si="5"/>
        <v/>
      </c>
      <c r="I46" s="119" t="str">
        <f t="shared" ca="1" si="6"/>
        <v/>
      </c>
      <c r="J46" s="94" t="str">
        <f ca="1">IF(CELL("type",B46)="b","",ROUND(I46*Drilling!$DQ$1+G46,0))</f>
        <v/>
      </c>
      <c r="K46" s="94" t="str">
        <f ca="1">IF(CELL("type",B46)="b","",ROUND(I46*Drilling!$DQ$1*24+H46,0)+(65536-ROW())/100000000)</f>
        <v/>
      </c>
      <c r="L46" s="121"/>
      <c r="M46" s="121"/>
      <c r="N46" s="93" t="str">
        <f ca="1">IF(CELL("type",B46)="b","",IF(Drilling!$R$1="〓",ROW()-10,IF(Drilling!$R$1="▼",RANK(K46,$K:$K,0),IF(Drilling!$R$1="▲",RANK(K46,$K:$K,1),ROW()-10))))</f>
        <v/>
      </c>
      <c r="P46" s="1" t="str">
        <f t="shared" ca="1" si="7"/>
        <v/>
      </c>
    </row>
    <row r="47" spans="1:16" ht="14.25" customHeight="1" x14ac:dyDescent="0.2">
      <c r="A47" s="94" t="str">
        <f t="shared" ca="1" si="0"/>
        <v/>
      </c>
      <c r="B47" s="114"/>
      <c r="C47" s="115"/>
      <c r="D47" s="115" t="str">
        <f t="shared" ca="1" si="1"/>
        <v/>
      </c>
      <c r="E47" s="97" t="str">
        <f t="shared" ca="1" si="2"/>
        <v/>
      </c>
      <c r="F47" s="126" t="str">
        <f t="shared" ca="1" si="3"/>
        <v/>
      </c>
      <c r="G47" s="94" t="str">
        <f t="shared" ca="1" si="4"/>
        <v/>
      </c>
      <c r="H47" s="94" t="str">
        <f t="shared" ca="1" si="5"/>
        <v/>
      </c>
      <c r="I47" s="119" t="str">
        <f t="shared" ca="1" si="6"/>
        <v/>
      </c>
      <c r="J47" s="94" t="str">
        <f ca="1">IF(CELL("type",B47)="b","",ROUND(I47*Drilling!$DQ$1+G47,0))</f>
        <v/>
      </c>
      <c r="K47" s="94" t="str">
        <f ca="1">IF(CELL("type",B47)="b","",ROUND(I47*Drilling!$DQ$1*24+H47,0)+(65536-ROW())/100000000)</f>
        <v/>
      </c>
      <c r="L47" s="121"/>
      <c r="M47" s="121"/>
      <c r="N47" s="93" t="str">
        <f ca="1">IF(CELL("type",B47)="b","",IF(Drilling!$R$1="〓",ROW()-10,IF(Drilling!$R$1="▼",RANK(K47,$K:$K,0),IF(Drilling!$R$1="▲",RANK(K47,$K:$K,1),ROW()-10))))</f>
        <v/>
      </c>
      <c r="P47" s="1" t="str">
        <f t="shared" ca="1" si="7"/>
        <v/>
      </c>
    </row>
    <row r="48" spans="1:16" ht="14.25" customHeight="1" x14ac:dyDescent="0.2">
      <c r="A48" s="94" t="str">
        <f t="shared" ca="1" si="0"/>
        <v/>
      </c>
      <c r="B48" s="114"/>
      <c r="C48" s="115"/>
      <c r="D48" s="115" t="str">
        <f t="shared" ca="1" si="1"/>
        <v/>
      </c>
      <c r="E48" s="97" t="str">
        <f t="shared" ca="1" si="2"/>
        <v/>
      </c>
      <c r="F48" s="126" t="str">
        <f t="shared" ca="1" si="3"/>
        <v/>
      </c>
      <c r="G48" s="94" t="str">
        <f t="shared" ca="1" si="4"/>
        <v/>
      </c>
      <c r="H48" s="94" t="str">
        <f t="shared" ca="1" si="5"/>
        <v/>
      </c>
      <c r="I48" s="119" t="str">
        <f t="shared" ca="1" si="6"/>
        <v/>
      </c>
      <c r="J48" s="94" t="str">
        <f ca="1">IF(CELL("type",B48)="b","",ROUND(I48*Drilling!$DQ$1+G48,0))</f>
        <v/>
      </c>
      <c r="K48" s="94" t="str">
        <f ca="1">IF(CELL("type",B48)="b","",ROUND(I48*Drilling!$DQ$1*24+H48,0)+(65536-ROW())/100000000)</f>
        <v/>
      </c>
      <c r="L48" s="121"/>
      <c r="M48" s="121"/>
      <c r="N48" s="93" t="str">
        <f ca="1">IF(CELL("type",B48)="b","",IF(Drilling!$R$1="〓",ROW()-10,IF(Drilling!$R$1="▼",RANK(K48,$K:$K,0),IF(Drilling!$R$1="▲",RANK(K48,$K:$K,1),ROW()-10))))</f>
        <v/>
      </c>
      <c r="P48" s="1" t="str">
        <f t="shared" ca="1" si="7"/>
        <v/>
      </c>
    </row>
    <row r="49" spans="1:16" ht="14.25" customHeight="1" x14ac:dyDescent="0.2">
      <c r="A49" s="94" t="str">
        <f t="shared" ca="1" si="0"/>
        <v/>
      </c>
      <c r="B49" s="114"/>
      <c r="C49" s="115"/>
      <c r="D49" s="115" t="str">
        <f t="shared" ca="1" si="1"/>
        <v/>
      </c>
      <c r="E49" s="97" t="str">
        <f t="shared" ca="1" si="2"/>
        <v/>
      </c>
      <c r="F49" s="126" t="str">
        <f t="shared" ca="1" si="3"/>
        <v/>
      </c>
      <c r="G49" s="94" t="str">
        <f t="shared" ca="1" si="4"/>
        <v/>
      </c>
      <c r="H49" s="94" t="str">
        <f t="shared" ca="1" si="5"/>
        <v/>
      </c>
      <c r="I49" s="119" t="str">
        <f t="shared" ca="1" si="6"/>
        <v/>
      </c>
      <c r="J49" s="94" t="str">
        <f ca="1">IF(CELL("type",B49)="b","",ROUND(I49*Drilling!$DQ$1+G49,0))</f>
        <v/>
      </c>
      <c r="K49" s="94" t="str">
        <f ca="1">IF(CELL("type",B49)="b","",ROUND(I49*Drilling!$DQ$1*24+H49,0)+(65536-ROW())/100000000)</f>
        <v/>
      </c>
      <c r="L49" s="121"/>
      <c r="M49" s="121"/>
      <c r="N49" s="93" t="str">
        <f ca="1">IF(CELL("type",B49)="b","",IF(Drilling!$R$1="〓",ROW()-10,IF(Drilling!$R$1="▼",RANK(K49,$K:$K,0),IF(Drilling!$R$1="▲",RANK(K49,$K:$K,1),ROW()-10))))</f>
        <v/>
      </c>
      <c r="P49" s="1" t="str">
        <f t="shared" ca="1" si="7"/>
        <v/>
      </c>
    </row>
    <row r="50" spans="1:16" ht="14.25" customHeight="1" x14ac:dyDescent="0.2">
      <c r="A50" s="94" t="str">
        <f t="shared" ca="1" si="0"/>
        <v/>
      </c>
      <c r="B50" s="114"/>
      <c r="C50" s="115"/>
      <c r="D50" s="115" t="str">
        <f t="shared" ca="1" si="1"/>
        <v/>
      </c>
      <c r="E50" s="97" t="str">
        <f t="shared" ca="1" si="2"/>
        <v/>
      </c>
      <c r="F50" s="126" t="str">
        <f t="shared" ca="1" si="3"/>
        <v/>
      </c>
      <c r="G50" s="94" t="str">
        <f t="shared" ca="1" si="4"/>
        <v/>
      </c>
      <c r="H50" s="94" t="str">
        <f t="shared" ca="1" si="5"/>
        <v/>
      </c>
      <c r="I50" s="119" t="str">
        <f t="shared" ca="1" si="6"/>
        <v/>
      </c>
      <c r="J50" s="94" t="str">
        <f ca="1">IF(CELL("type",B50)="b","",ROUND(I50*Drilling!$DQ$1+G50,0))</f>
        <v/>
      </c>
      <c r="K50" s="94" t="str">
        <f ca="1">IF(CELL("type",B50)="b","",ROUND(I50*Drilling!$DQ$1*24+H50,0)+(65536-ROW())/100000000)</f>
        <v/>
      </c>
      <c r="L50" s="121"/>
      <c r="M50" s="121"/>
      <c r="N50" s="93" t="str">
        <f ca="1">IF(CELL("type",B50)="b","",IF(Drilling!$R$1="〓",ROW()-10,IF(Drilling!$R$1="▼",RANK(K50,$K:$K,0),IF(Drilling!$R$1="▲",RANK(K50,$K:$K,1),ROW()-10))))</f>
        <v/>
      </c>
      <c r="P50" s="1" t="str">
        <f t="shared" ca="1" si="7"/>
        <v/>
      </c>
    </row>
    <row r="51" spans="1:16" ht="14.25" customHeight="1" x14ac:dyDescent="0.2">
      <c r="F51" s="108"/>
    </row>
    <row r="52" spans="1:16" ht="14.25" customHeight="1" x14ac:dyDescent="0.2">
      <c r="F52" s="108"/>
    </row>
    <row r="53" spans="1:16" ht="14.25" customHeight="1" x14ac:dyDescent="0.2">
      <c r="F53" s="108"/>
    </row>
    <row r="54" spans="1:16" ht="14.25" customHeight="1" x14ac:dyDescent="0.2">
      <c r="F54" s="108"/>
    </row>
    <row r="55" spans="1:16" ht="14.25" customHeight="1" x14ac:dyDescent="0.2">
      <c r="F55" s="108"/>
    </row>
    <row r="56" spans="1:16" ht="14.25" customHeight="1" x14ac:dyDescent="0.2">
      <c r="F56" s="108"/>
    </row>
    <row r="57" spans="1:16" ht="14.25" customHeight="1" x14ac:dyDescent="0.2">
      <c r="F57" s="108"/>
    </row>
    <row r="58" spans="1:16" x14ac:dyDescent="0.2">
      <c r="F58" s="108"/>
    </row>
    <row r="59" spans="1:16" x14ac:dyDescent="0.2">
      <c r="F59" s="108"/>
    </row>
    <row r="60" spans="1:16" x14ac:dyDescent="0.2">
      <c r="F60" s="108"/>
    </row>
    <row r="61" spans="1:16" x14ac:dyDescent="0.2">
      <c r="F61" s="108"/>
    </row>
    <row r="62" spans="1:16" x14ac:dyDescent="0.2">
      <c r="F62" s="108"/>
    </row>
    <row r="63" spans="1:16" x14ac:dyDescent="0.2">
      <c r="F63" s="108"/>
    </row>
    <row r="64" spans="1:16" x14ac:dyDescent="0.2">
      <c r="F64" s="108"/>
    </row>
    <row r="65" spans="6:6" x14ac:dyDescent="0.2">
      <c r="F65" s="108"/>
    </row>
    <row r="66" spans="6:6" x14ac:dyDescent="0.2">
      <c r="F66" s="108"/>
    </row>
    <row r="67" spans="6:6" x14ac:dyDescent="0.2">
      <c r="F67" s="108"/>
    </row>
    <row r="68" spans="6:6" x14ac:dyDescent="0.2">
      <c r="F68" s="108"/>
    </row>
    <row r="69" spans="6:6" x14ac:dyDescent="0.2">
      <c r="F69" s="108"/>
    </row>
    <row r="70" spans="6:6" x14ac:dyDescent="0.2">
      <c r="F70" s="108"/>
    </row>
    <row r="71" spans="6:6" x14ac:dyDescent="0.2">
      <c r="F71" s="108"/>
    </row>
    <row r="72" spans="6:6" x14ac:dyDescent="0.2">
      <c r="F72" s="108"/>
    </row>
    <row r="73" spans="6:6" x14ac:dyDescent="0.2">
      <c r="F73" s="108"/>
    </row>
  </sheetData>
  <sheetCalcPr fullCalcOnLoad="1"/>
  <mergeCells count="16">
    <mergeCell ref="N6:N7"/>
    <mergeCell ref="A8:A10"/>
    <mergeCell ref="N8:N10"/>
    <mergeCell ref="F8:H9"/>
    <mergeCell ref="K8:K10"/>
    <mergeCell ref="J8:J10"/>
    <mergeCell ref="E8:E10"/>
    <mergeCell ref="D8:D10"/>
    <mergeCell ref="M8:M10"/>
    <mergeCell ref="J4:M5"/>
    <mergeCell ref="B8:B10"/>
    <mergeCell ref="I8:I10"/>
    <mergeCell ref="C8:C10"/>
    <mergeCell ref="L8:L10"/>
    <mergeCell ref="A5:D6"/>
    <mergeCell ref="E4:G5"/>
  </mergeCells>
  <phoneticPr fontId="1"/>
  <conditionalFormatting sqref="A11:E50 G11:M50">
    <cfRule type="expression" dxfId="5" priority="1" stopIfTrue="1">
      <formula>MOD(ROW(),2)=0</formula>
    </cfRule>
  </conditionalFormatting>
  <conditionalFormatting sqref="F11:F50">
    <cfRule type="expression" dxfId="4" priority="2" stopIfTrue="1">
      <formula>AND(MOD(ROW(),2)=0,F11&lt;&gt;$J$4)</formula>
    </cfRule>
    <cfRule type="expression" dxfId="3" priority="3" stopIfTrue="1">
      <formula>AND(MOD(ROW(),2)=1,F11&lt;&gt;$J$4)</formula>
    </cfRule>
    <cfRule type="expression" dxfId="2" priority="4" stopIfTrue="1">
      <formula>MOD(ROW(),2)=0</formula>
    </cfRule>
  </conditionalFormatting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4:P69"/>
  <sheetViews>
    <sheetView zoomScale="75" workbookViewId="0">
      <pane xSplit="4" ySplit="10" topLeftCell="E11" activePane="bottomRight" state="frozen"/>
      <selection pane="topRight" activeCell="D1" sqref="D1"/>
      <selection pane="bottomLeft" activeCell="A11" sqref="A11"/>
      <selection pane="bottomRight" activeCell="E11" sqref="E11"/>
    </sheetView>
  </sheetViews>
  <sheetFormatPr defaultRowHeight="14.25" x14ac:dyDescent="0.2"/>
  <cols>
    <col min="1" max="1" width="6.625" style="1" customWidth="1"/>
    <col min="2" max="2" width="18.375" style="1" bestFit="1" customWidth="1"/>
    <col min="3" max="5" width="12.625" style="1" customWidth="1"/>
    <col min="6" max="6" width="16.625" style="1" customWidth="1"/>
    <col min="7" max="9" width="8.625" style="1" customWidth="1"/>
    <col min="10" max="11" width="12.625" style="1" customWidth="1"/>
    <col min="12" max="13" width="8.625" style="1" customWidth="1"/>
    <col min="14" max="14" width="6.625" style="1" customWidth="1"/>
    <col min="15" max="15" width="3" style="1" customWidth="1"/>
    <col min="16" max="16384" width="9" style="1"/>
  </cols>
  <sheetData>
    <row r="4" spans="1:16" x14ac:dyDescent="0.2">
      <c r="E4" s="227" t="s">
        <v>33</v>
      </c>
      <c r="F4" s="227"/>
      <c r="G4" s="227"/>
    </row>
    <row r="5" spans="1:16" x14ac:dyDescent="0.2">
      <c r="A5" s="226" t="s">
        <v>19</v>
      </c>
      <c r="B5" s="226"/>
      <c r="C5" s="226"/>
      <c r="D5" s="226"/>
      <c r="E5" s="227"/>
      <c r="F5" s="227"/>
      <c r="G5" s="227"/>
    </row>
    <row r="6" spans="1:16" x14ac:dyDescent="0.2">
      <c r="A6" s="226"/>
      <c r="B6" s="226"/>
      <c r="C6" s="226"/>
      <c r="D6" s="226"/>
      <c r="N6" s="227" t="str">
        <f>Drilling!$DB$1</f>
        <v>▼</v>
      </c>
    </row>
    <row r="7" spans="1:16" x14ac:dyDescent="0.2">
      <c r="N7" s="227"/>
    </row>
    <row r="8" spans="1:16" x14ac:dyDescent="0.2">
      <c r="A8" s="228" t="s">
        <v>15</v>
      </c>
      <c r="B8" s="223" t="s">
        <v>8</v>
      </c>
      <c r="C8" s="223" t="s">
        <v>30</v>
      </c>
      <c r="D8" s="223" t="s">
        <v>12</v>
      </c>
      <c r="E8" s="223" t="s">
        <v>11</v>
      </c>
      <c r="F8" s="230" t="s">
        <v>14</v>
      </c>
      <c r="G8" s="231"/>
      <c r="H8" s="232"/>
      <c r="I8" s="223" t="s">
        <v>9</v>
      </c>
      <c r="J8" s="233" t="s">
        <v>13</v>
      </c>
      <c r="K8" s="223" t="s">
        <v>10</v>
      </c>
      <c r="L8" s="224" t="s">
        <v>29</v>
      </c>
      <c r="M8" s="224" t="s">
        <v>42</v>
      </c>
      <c r="N8" s="234" t="s">
        <v>18</v>
      </c>
      <c r="O8" t="s">
        <v>25</v>
      </c>
    </row>
    <row r="9" spans="1:16" x14ac:dyDescent="0.2">
      <c r="A9" s="228"/>
      <c r="B9" s="223"/>
      <c r="C9" s="223"/>
      <c r="D9" s="223"/>
      <c r="E9" s="223"/>
      <c r="F9" s="230"/>
      <c r="G9" s="231"/>
      <c r="H9" s="232"/>
      <c r="I9" s="223"/>
      <c r="J9" s="233"/>
      <c r="K9" s="223"/>
      <c r="L9" s="224"/>
      <c r="M9" s="224"/>
      <c r="N9" s="229"/>
      <c r="O9" t="s">
        <v>27</v>
      </c>
    </row>
    <row r="10" spans="1:16" x14ac:dyDescent="0.2">
      <c r="A10" s="228"/>
      <c r="B10" s="223"/>
      <c r="C10" s="223"/>
      <c r="D10" s="223"/>
      <c r="E10" s="223"/>
      <c r="F10" s="110" t="s">
        <v>23</v>
      </c>
      <c r="G10" s="98" t="s">
        <v>16</v>
      </c>
      <c r="H10" s="98" t="s">
        <v>17</v>
      </c>
      <c r="I10" s="223"/>
      <c r="J10" s="233"/>
      <c r="K10" s="223"/>
      <c r="L10" s="224"/>
      <c r="M10" s="224"/>
      <c r="N10" s="229"/>
      <c r="O10" t="s">
        <v>26</v>
      </c>
    </row>
    <row r="11" spans="1:16" ht="14.25" customHeight="1" x14ac:dyDescent="0.2">
      <c r="A11" s="94">
        <f t="shared" ref="A11:A51" ca="1" si="0">IF(INDIRECT("Table!A"&amp;ROW())=0,"",INDIRECT("Table!A"&amp;ROW()))</f>
        <v>1</v>
      </c>
      <c r="B11" s="95" t="str">
        <f ca="1">IF($N11="","",INDEX(Table!$1:$1048576,$N11,COLUMN()))</f>
        <v>Deepwater Horizon</v>
      </c>
      <c r="C11" s="96">
        <f ca="1">IF($N11="","",INDEX(Table!$1:$1048576,$N11,COLUMN()))</f>
        <v>39814</v>
      </c>
      <c r="D11" s="96">
        <f ca="1">IF($N11="","",INDEX(Table!$1:$1048576,$N11,COLUMN()))</f>
        <v>40269</v>
      </c>
      <c r="E11" s="97">
        <f ca="1">IF($N11="","",INDEX(Table!$1:$1048576,$N11,COLUMN()))</f>
        <v>40353</v>
      </c>
      <c r="F11" s="107">
        <f ca="1">IF($N11="","",INDEX(Table!$1:$1048576,$N11,COLUMN()))</f>
        <v>40288</v>
      </c>
      <c r="G11" s="94">
        <f ca="1">IF($N11="","",INDEX(Table!$1:$1048576,$N11,COLUMN()))</f>
        <v>19</v>
      </c>
      <c r="H11" s="94">
        <f ca="1">IF($N11="","",INDEX(Table!$1:$1048576,$N11,COLUMN()))</f>
        <v>456</v>
      </c>
      <c r="I11" s="94">
        <f ca="1">IF($N11="","",INDEX(Table!$1:$1048576,$N11,COLUMN()))</f>
        <v>56</v>
      </c>
      <c r="J11" s="94">
        <f ca="1">IF($N11="","",INDEX(Table!$1:$1048576,$N11,COLUMN()))</f>
        <v>4723</v>
      </c>
      <c r="K11" s="94">
        <f ca="1">IF($N11="","",INDEX(Table!$1:$1048576,$N11,COLUMN()))</f>
        <v>113352.00065525</v>
      </c>
      <c r="L11" s="122">
        <f ca="1">IF($N11="","",INDEX(Table!$1:$1048576,$N11,COLUMN()))</f>
        <v>1</v>
      </c>
      <c r="M11" s="122" t="str">
        <f ca="1">IF($N11="","",IF(INDEX(Table!$1:$1048576,$N11,COLUMN())=0,"",INDEX(Table!$1:$1048576,$N11,COLUMN())))</f>
        <v>Blowout</v>
      </c>
      <c r="N11" s="93">
        <f ca="1">IF(A11="","",IF(ISERROR(MATCH(A11,Table!$N:$N,0)),"",MATCH(A11,Table!$N:$N,0)))</f>
        <v>11</v>
      </c>
      <c r="P11" s="1" t="str">
        <f ca="1">IF($N11="","",INDEX(Table!$1:$1048576,$N11,COLUMN()))</f>
        <v xml:space="preserve">     1 Deepwater Horizon</v>
      </c>
    </row>
    <row r="12" spans="1:16" ht="14.25" customHeight="1" x14ac:dyDescent="0.2">
      <c r="A12" s="94">
        <f t="shared" ca="1" si="0"/>
        <v>2</v>
      </c>
      <c r="B12" s="95" t="str">
        <f ca="1">IF($N12="","",INDEX(Table!$1:$1048576,$N12,COLUMN()))</f>
        <v>東シナ海油田</v>
      </c>
      <c r="C12" s="96">
        <f ca="1">IF($N12="","",INDEX(Table!$1:$1048576,$N12,COLUMN()))</f>
        <v>38139</v>
      </c>
      <c r="D12" s="96">
        <f ca="1">IF($N12="","",INDEX(Table!$1:$1048576,$N12,COLUMN()))</f>
        <v>44986</v>
      </c>
      <c r="E12" s="97">
        <f ca="1">IF($N12="","",INDEX(Table!$1:$1048576,$N12,COLUMN()))</f>
        <v>45070</v>
      </c>
      <c r="F12" s="107">
        <f ca="1">IF($N12="","",INDEX(Table!$1:$1048576,$N12,COLUMN()))</f>
        <v>45058.620273029999</v>
      </c>
      <c r="G12" s="94">
        <f ca="1">IF($N12="","",INDEX(Table!$1:$1048576,$N12,COLUMN()))</f>
        <v>72</v>
      </c>
      <c r="H12" s="94">
        <f ca="1">IF($N12="","",INDEX(Table!$1:$1048576,$N12,COLUMN()))</f>
        <v>1742</v>
      </c>
      <c r="I12" s="94">
        <f ca="1">IF($N12="","",INDEX(Table!$1:$1048576,$N12,COLUMN()))</f>
        <v>75</v>
      </c>
      <c r="J12" s="94">
        <f ca="1">IF($N12="","",INDEX(Table!$1:$1048576,$N12,COLUMN()))</f>
        <v>6372</v>
      </c>
      <c r="K12" s="94">
        <f ca="1">IF($N12="","",INDEX(Table!$1:$1048576,$N12,COLUMN()))</f>
        <v>152942.00065524</v>
      </c>
      <c r="L12" s="122">
        <f ca="1">IF($N12="","",INDEX(Table!$1:$1048576,$N12,COLUMN()))</f>
        <v>0</v>
      </c>
      <c r="M12" s="122" t="str">
        <f ca="1">IF($N12="","",IF(INDEX(Table!$1:$1048576,$N12,COLUMN())=0,"",INDEX(Table!$1:$1048576,$N12,COLUMN())))</f>
        <v/>
      </c>
      <c r="N12" s="93">
        <f ca="1">IF(A12="","",IF(ISERROR(MATCH(A12,Table!$N:$N,0)),"",MATCH(A12,Table!$N:$N,0)))</f>
        <v>12</v>
      </c>
      <c r="P12" s="1" t="str">
        <f ca="1">IF($N12="","",INDEX(Table!$1:$1048576,$N12,COLUMN()))</f>
        <v xml:space="preserve">     1 東シナ海油田</v>
      </c>
    </row>
    <row r="13" spans="1:16" ht="14.25" customHeight="1" x14ac:dyDescent="0.2">
      <c r="A13" s="94" t="str">
        <f t="shared" ca="1" si="0"/>
        <v/>
      </c>
      <c r="B13" s="95" t="str">
        <f ca="1">IF($N13="","",INDEX(Table!$1:$1048576,$N13,COLUMN()))</f>
        <v/>
      </c>
      <c r="C13" s="96" t="str">
        <f ca="1">IF($N13="","",INDEX(Table!$1:$1048576,$N13,COLUMN()))</f>
        <v/>
      </c>
      <c r="D13" s="96" t="str">
        <f ca="1">IF($N13="","",INDEX(Table!$1:$1048576,$N13,COLUMN()))</f>
        <v/>
      </c>
      <c r="E13" s="97" t="str">
        <f ca="1">IF($N13="","",INDEX(Table!$1:$1048576,$N13,COLUMN()))</f>
        <v/>
      </c>
      <c r="F13" s="107" t="str">
        <f ca="1">IF($N13="","",INDEX(Table!$1:$1048576,$N13,COLUMN()))</f>
        <v/>
      </c>
      <c r="G13" s="94" t="str">
        <f ca="1">IF($N13="","",INDEX(Table!$1:$1048576,$N13,COLUMN()))</f>
        <v/>
      </c>
      <c r="H13" s="94" t="str">
        <f ca="1">IF($N13="","",INDEX(Table!$1:$1048576,$N13,COLUMN()))</f>
        <v/>
      </c>
      <c r="I13" s="94" t="str">
        <f ca="1">IF($N13="","",INDEX(Table!$1:$1048576,$N13,COLUMN()))</f>
        <v/>
      </c>
      <c r="J13" s="94" t="str">
        <f ca="1">IF($N13="","",INDEX(Table!$1:$1048576,$N13,COLUMN()))</f>
        <v/>
      </c>
      <c r="K13" s="94" t="str">
        <f ca="1">IF($N13="","",INDEX(Table!$1:$1048576,$N13,COLUMN()))</f>
        <v/>
      </c>
      <c r="L13" s="122" t="str">
        <f ca="1">IF($N13="","",INDEX(Table!$1:$1048576,$N13,COLUMN()))</f>
        <v/>
      </c>
      <c r="M13" s="122" t="str">
        <f ca="1">IF($N13="","",IF(INDEX(Table!$1:$1048576,$N13,COLUMN())=0,"",INDEX(Table!$1:$1048576,$N13,COLUMN())))</f>
        <v/>
      </c>
      <c r="N13" s="93" t="str">
        <f ca="1">IF(A13="","",IF(ISERROR(MATCH(A13,Table!$N:$N,0)),"",MATCH(A13,Table!$N:$N,0)))</f>
        <v/>
      </c>
      <c r="P13" s="1" t="str">
        <f ca="1">IF($N13="","",INDEX(Table!$1:$1048576,$N13,COLUMN()))</f>
        <v/>
      </c>
    </row>
    <row r="14" spans="1:16" ht="14.25" customHeight="1" x14ac:dyDescent="0.2">
      <c r="A14" s="94" t="str">
        <f t="shared" ca="1" si="0"/>
        <v/>
      </c>
      <c r="B14" s="95" t="str">
        <f ca="1">IF($N14="","",INDEX(Table!$1:$1048576,$N14,COLUMN()))</f>
        <v/>
      </c>
      <c r="C14" s="96" t="str">
        <f ca="1">IF($N14="","",INDEX(Table!$1:$1048576,$N14,COLUMN()))</f>
        <v/>
      </c>
      <c r="D14" s="96" t="str">
        <f ca="1">IF($N14="","",INDEX(Table!$1:$1048576,$N14,COLUMN()))</f>
        <v/>
      </c>
      <c r="E14" s="97" t="str">
        <f ca="1">IF($N14="","",INDEX(Table!$1:$1048576,$N14,COLUMN()))</f>
        <v/>
      </c>
      <c r="F14" s="107" t="str">
        <f ca="1">IF($N14="","",INDEX(Table!$1:$1048576,$N14,COLUMN()))</f>
        <v/>
      </c>
      <c r="G14" s="94" t="str">
        <f ca="1">IF($N14="","",INDEX(Table!$1:$1048576,$N14,COLUMN()))</f>
        <v/>
      </c>
      <c r="H14" s="94" t="str">
        <f ca="1">IF($N14="","",INDEX(Table!$1:$1048576,$N14,COLUMN()))</f>
        <v/>
      </c>
      <c r="I14" s="94" t="str">
        <f ca="1">IF($N14="","",INDEX(Table!$1:$1048576,$N14,COLUMN()))</f>
        <v/>
      </c>
      <c r="J14" s="94" t="str">
        <f ca="1">IF($N14="","",INDEX(Table!$1:$1048576,$N14,COLUMN()))</f>
        <v/>
      </c>
      <c r="K14" s="94" t="str">
        <f ca="1">IF($N14="","",INDEX(Table!$1:$1048576,$N14,COLUMN()))</f>
        <v/>
      </c>
      <c r="L14" s="122" t="str">
        <f ca="1">IF($N14="","",INDEX(Table!$1:$1048576,$N14,COLUMN()))</f>
        <v/>
      </c>
      <c r="M14" s="122" t="str">
        <f ca="1">IF($N14="","",IF(INDEX(Table!$1:$1048576,$N14,COLUMN())=0,"",INDEX(Table!$1:$1048576,$N14,COLUMN())))</f>
        <v/>
      </c>
      <c r="N14" s="93" t="str">
        <f ca="1">IF(A14="","",IF(ISERROR(MATCH(A14,Table!$N:$N,0)),"",MATCH(A14,Table!$N:$N,0)))</f>
        <v/>
      </c>
      <c r="P14" s="1" t="str">
        <f ca="1">IF($N14="","",INDEX(Table!$1:$1048576,$N14,COLUMN()))</f>
        <v/>
      </c>
    </row>
    <row r="15" spans="1:16" ht="14.25" customHeight="1" x14ac:dyDescent="0.2">
      <c r="A15" s="94" t="str">
        <f t="shared" ca="1" si="0"/>
        <v/>
      </c>
      <c r="B15" s="95" t="str">
        <f ca="1">IF($N15="","",INDEX(Table!$1:$1048576,$N15,COLUMN()))</f>
        <v/>
      </c>
      <c r="C15" s="96" t="str">
        <f ca="1">IF($N15="","",INDEX(Table!$1:$1048576,$N15,COLUMN()))</f>
        <v/>
      </c>
      <c r="D15" s="96" t="str">
        <f ca="1">IF($N15="","",INDEX(Table!$1:$1048576,$N15,COLUMN()))</f>
        <v/>
      </c>
      <c r="E15" s="97" t="str">
        <f ca="1">IF($N15="","",INDEX(Table!$1:$1048576,$N15,COLUMN()))</f>
        <v/>
      </c>
      <c r="F15" s="107" t="str">
        <f ca="1">IF($N15="","",INDEX(Table!$1:$1048576,$N15,COLUMN()))</f>
        <v/>
      </c>
      <c r="G15" s="94" t="str">
        <f ca="1">IF($N15="","",INDEX(Table!$1:$1048576,$N15,COLUMN()))</f>
        <v/>
      </c>
      <c r="H15" s="94" t="str">
        <f ca="1">IF($N15="","",INDEX(Table!$1:$1048576,$N15,COLUMN()))</f>
        <v/>
      </c>
      <c r="I15" s="94" t="str">
        <f ca="1">IF($N15="","",INDEX(Table!$1:$1048576,$N15,COLUMN()))</f>
        <v/>
      </c>
      <c r="J15" s="94" t="str">
        <f ca="1">IF($N15="","",INDEX(Table!$1:$1048576,$N15,COLUMN()))</f>
        <v/>
      </c>
      <c r="K15" s="94" t="str">
        <f ca="1">IF($N15="","",INDEX(Table!$1:$1048576,$N15,COLUMN()))</f>
        <v/>
      </c>
      <c r="L15" s="122" t="str">
        <f ca="1">IF($N15="","",INDEX(Table!$1:$1048576,$N15,COLUMN()))</f>
        <v/>
      </c>
      <c r="M15" s="122" t="str">
        <f ca="1">IF($N15="","",IF(INDEX(Table!$1:$1048576,$N15,COLUMN())=0,"",INDEX(Table!$1:$1048576,$N15,COLUMN())))</f>
        <v/>
      </c>
      <c r="N15" s="93" t="str">
        <f ca="1">IF(A15="","",IF(ISERROR(MATCH(A15,Table!$N:$N,0)),"",MATCH(A15,Table!$N:$N,0)))</f>
        <v/>
      </c>
      <c r="P15" s="1" t="str">
        <f ca="1">IF($N15="","",INDEX(Table!$1:$1048576,$N15,COLUMN()))</f>
        <v/>
      </c>
    </row>
    <row r="16" spans="1:16" ht="14.25" customHeight="1" x14ac:dyDescent="0.2">
      <c r="A16" s="94" t="str">
        <f t="shared" ca="1" si="0"/>
        <v/>
      </c>
      <c r="B16" s="95" t="str">
        <f ca="1">IF($N16="","",INDEX(Table!$1:$1048576,$N16,COLUMN()))</f>
        <v/>
      </c>
      <c r="C16" s="96" t="str">
        <f ca="1">IF($N16="","",INDEX(Table!$1:$1048576,$N16,COLUMN()))</f>
        <v/>
      </c>
      <c r="D16" s="96" t="str">
        <f ca="1">IF($N16="","",INDEX(Table!$1:$1048576,$N16,COLUMN()))</f>
        <v/>
      </c>
      <c r="E16" s="97" t="str">
        <f ca="1">IF($N16="","",INDEX(Table!$1:$1048576,$N16,COLUMN()))</f>
        <v/>
      </c>
      <c r="F16" s="107" t="str">
        <f ca="1">IF($N16="","",INDEX(Table!$1:$1048576,$N16,COLUMN()))</f>
        <v/>
      </c>
      <c r="G16" s="94" t="str">
        <f ca="1">IF($N16="","",INDEX(Table!$1:$1048576,$N16,COLUMN()))</f>
        <v/>
      </c>
      <c r="H16" s="94" t="str">
        <f ca="1">IF($N16="","",INDEX(Table!$1:$1048576,$N16,COLUMN()))</f>
        <v/>
      </c>
      <c r="I16" s="94" t="str">
        <f ca="1">IF($N16="","",INDEX(Table!$1:$1048576,$N16,COLUMN()))</f>
        <v/>
      </c>
      <c r="J16" s="94" t="str">
        <f ca="1">IF($N16="","",INDEX(Table!$1:$1048576,$N16,COLUMN()))</f>
        <v/>
      </c>
      <c r="K16" s="94" t="str">
        <f ca="1">IF($N16="","",INDEX(Table!$1:$1048576,$N16,COLUMN()))</f>
        <v/>
      </c>
      <c r="L16" s="122" t="str">
        <f ca="1">IF($N16="","",INDEX(Table!$1:$1048576,$N16,COLUMN()))</f>
        <v/>
      </c>
      <c r="M16" s="122" t="str">
        <f ca="1">IF($N16="","",IF(INDEX(Table!$1:$1048576,$N16,COLUMN())=0,"",INDEX(Table!$1:$1048576,$N16,COLUMN())))</f>
        <v/>
      </c>
      <c r="N16" s="93" t="str">
        <f ca="1">IF(A16="","",IF(ISERROR(MATCH(A16,Table!$N:$N,0)),"",MATCH(A16,Table!$N:$N,0)))</f>
        <v/>
      </c>
      <c r="P16" s="1" t="str">
        <f ca="1">IF($N16="","",INDEX(Table!$1:$1048576,$N16,COLUMN()))</f>
        <v/>
      </c>
    </row>
    <row r="17" spans="1:16" ht="14.25" customHeight="1" x14ac:dyDescent="0.2">
      <c r="A17" s="94" t="str">
        <f t="shared" ca="1" si="0"/>
        <v/>
      </c>
      <c r="B17" s="95" t="str">
        <f ca="1">IF($N17="","",INDEX(Table!$1:$1048576,$N17,COLUMN()))</f>
        <v/>
      </c>
      <c r="C17" s="96" t="str">
        <f ca="1">IF($N17="","",INDEX(Table!$1:$1048576,$N17,COLUMN()))</f>
        <v/>
      </c>
      <c r="D17" s="96" t="str">
        <f ca="1">IF($N17="","",INDEX(Table!$1:$1048576,$N17,COLUMN()))</f>
        <v/>
      </c>
      <c r="E17" s="97" t="str">
        <f ca="1">IF($N17="","",INDEX(Table!$1:$1048576,$N17,COLUMN()))</f>
        <v/>
      </c>
      <c r="F17" s="107" t="str">
        <f ca="1">IF($N17="","",INDEX(Table!$1:$1048576,$N17,COLUMN()))</f>
        <v/>
      </c>
      <c r="G17" s="94" t="str">
        <f ca="1">IF($N17="","",INDEX(Table!$1:$1048576,$N17,COLUMN()))</f>
        <v/>
      </c>
      <c r="H17" s="94" t="str">
        <f ca="1">IF($N17="","",INDEX(Table!$1:$1048576,$N17,COLUMN()))</f>
        <v/>
      </c>
      <c r="I17" s="94" t="str">
        <f ca="1">IF($N17="","",INDEX(Table!$1:$1048576,$N17,COLUMN()))</f>
        <v/>
      </c>
      <c r="J17" s="94" t="str">
        <f ca="1">IF($N17="","",INDEX(Table!$1:$1048576,$N17,COLUMN()))</f>
        <v/>
      </c>
      <c r="K17" s="94" t="str">
        <f ca="1">IF($N17="","",INDEX(Table!$1:$1048576,$N17,COLUMN()))</f>
        <v/>
      </c>
      <c r="L17" s="122" t="str">
        <f ca="1">IF($N17="","",INDEX(Table!$1:$1048576,$N17,COLUMN()))</f>
        <v/>
      </c>
      <c r="M17" s="122" t="str">
        <f ca="1">IF($N17="","",IF(INDEX(Table!$1:$1048576,$N17,COLUMN())=0,"",INDEX(Table!$1:$1048576,$N17,COLUMN())))</f>
        <v/>
      </c>
      <c r="N17" s="93" t="str">
        <f ca="1">IF(A17="","",IF(ISERROR(MATCH(A17,Table!$N:$N,0)),"",MATCH(A17,Table!$N:$N,0)))</f>
        <v/>
      </c>
      <c r="P17" s="1" t="str">
        <f ca="1">IF($N17="","",INDEX(Table!$1:$1048576,$N17,COLUMN()))</f>
        <v/>
      </c>
    </row>
    <row r="18" spans="1:16" ht="14.25" customHeight="1" x14ac:dyDescent="0.2">
      <c r="A18" s="94" t="str">
        <f t="shared" ca="1" si="0"/>
        <v/>
      </c>
      <c r="B18" s="95" t="str">
        <f ca="1">IF($N18="","",INDEX(Table!$1:$1048576,$N18,COLUMN()))</f>
        <v/>
      </c>
      <c r="C18" s="96" t="str">
        <f ca="1">IF($N18="","",INDEX(Table!$1:$1048576,$N18,COLUMN()))</f>
        <v/>
      </c>
      <c r="D18" s="96" t="str">
        <f ca="1">IF($N18="","",INDEX(Table!$1:$1048576,$N18,COLUMN()))</f>
        <v/>
      </c>
      <c r="E18" s="97" t="str">
        <f ca="1">IF($N18="","",INDEX(Table!$1:$1048576,$N18,COLUMN()))</f>
        <v/>
      </c>
      <c r="F18" s="107" t="str">
        <f ca="1">IF($N18="","",INDEX(Table!$1:$1048576,$N18,COLUMN()))</f>
        <v/>
      </c>
      <c r="G18" s="94" t="str">
        <f ca="1">IF($N18="","",INDEX(Table!$1:$1048576,$N18,COLUMN()))</f>
        <v/>
      </c>
      <c r="H18" s="94" t="str">
        <f ca="1">IF($N18="","",INDEX(Table!$1:$1048576,$N18,COLUMN()))</f>
        <v/>
      </c>
      <c r="I18" s="94" t="str">
        <f ca="1">IF($N18="","",INDEX(Table!$1:$1048576,$N18,COLUMN()))</f>
        <v/>
      </c>
      <c r="J18" s="94" t="str">
        <f ca="1">IF($N18="","",INDEX(Table!$1:$1048576,$N18,COLUMN()))</f>
        <v/>
      </c>
      <c r="K18" s="94" t="str">
        <f ca="1">IF($N18="","",INDEX(Table!$1:$1048576,$N18,COLUMN()))</f>
        <v/>
      </c>
      <c r="L18" s="122" t="str">
        <f ca="1">IF($N18="","",INDEX(Table!$1:$1048576,$N18,COLUMN()))</f>
        <v/>
      </c>
      <c r="M18" s="122" t="str">
        <f ca="1">IF($N18="","",IF(INDEX(Table!$1:$1048576,$N18,COLUMN())=0,"",INDEX(Table!$1:$1048576,$N18,COLUMN())))</f>
        <v/>
      </c>
      <c r="N18" s="93" t="str">
        <f ca="1">IF(A18="","",IF(ISERROR(MATCH(A18,Table!$N:$N,0)),"",MATCH(A18,Table!$N:$N,0)))</f>
        <v/>
      </c>
      <c r="P18" s="1" t="str">
        <f ca="1">IF($N18="","",INDEX(Table!$1:$1048576,$N18,COLUMN()))</f>
        <v/>
      </c>
    </row>
    <row r="19" spans="1:16" ht="14.25" customHeight="1" x14ac:dyDescent="0.2">
      <c r="A19" s="94" t="str">
        <f t="shared" ca="1" si="0"/>
        <v/>
      </c>
      <c r="B19" s="95" t="str">
        <f ca="1">IF($N19="","",INDEX(Table!$1:$1048576,$N19,COLUMN()))</f>
        <v/>
      </c>
      <c r="C19" s="96" t="str">
        <f ca="1">IF($N19="","",INDEX(Table!$1:$1048576,$N19,COLUMN()))</f>
        <v/>
      </c>
      <c r="D19" s="96" t="str">
        <f ca="1">IF($N19="","",INDEX(Table!$1:$1048576,$N19,COLUMN()))</f>
        <v/>
      </c>
      <c r="E19" s="97" t="str">
        <f ca="1">IF($N19="","",INDEX(Table!$1:$1048576,$N19,COLUMN()))</f>
        <v/>
      </c>
      <c r="F19" s="107" t="str">
        <f ca="1">IF($N19="","",INDEX(Table!$1:$1048576,$N19,COLUMN()))</f>
        <v/>
      </c>
      <c r="G19" s="94" t="str">
        <f ca="1">IF($N19="","",INDEX(Table!$1:$1048576,$N19,COLUMN()))</f>
        <v/>
      </c>
      <c r="H19" s="94" t="str">
        <f ca="1">IF($N19="","",INDEX(Table!$1:$1048576,$N19,COLUMN()))</f>
        <v/>
      </c>
      <c r="I19" s="94" t="str">
        <f ca="1">IF($N19="","",INDEX(Table!$1:$1048576,$N19,COLUMN()))</f>
        <v/>
      </c>
      <c r="J19" s="94" t="str">
        <f ca="1">IF($N19="","",INDEX(Table!$1:$1048576,$N19,COLUMN()))</f>
        <v/>
      </c>
      <c r="K19" s="94" t="str">
        <f ca="1">IF($N19="","",INDEX(Table!$1:$1048576,$N19,COLUMN()))</f>
        <v/>
      </c>
      <c r="L19" s="122" t="str">
        <f ca="1">IF($N19="","",INDEX(Table!$1:$1048576,$N19,COLUMN()))</f>
        <v/>
      </c>
      <c r="M19" s="122" t="str">
        <f ca="1">IF($N19="","",IF(INDEX(Table!$1:$1048576,$N19,COLUMN())=0,"",INDEX(Table!$1:$1048576,$N19,COLUMN())))</f>
        <v/>
      </c>
      <c r="N19" s="93" t="str">
        <f ca="1">IF(A19="","",IF(ISERROR(MATCH(A19,Table!$N:$N,0)),"",MATCH(A19,Table!$N:$N,0)))</f>
        <v/>
      </c>
      <c r="P19" s="1" t="str">
        <f ca="1">IF($N19="","",INDEX(Table!$1:$1048576,$N19,COLUMN()))</f>
        <v/>
      </c>
    </row>
    <row r="20" spans="1:16" ht="14.25" customHeight="1" x14ac:dyDescent="0.2">
      <c r="A20" s="94" t="str">
        <f t="shared" ca="1" si="0"/>
        <v/>
      </c>
      <c r="B20" s="95" t="str">
        <f ca="1">IF($N20="","",INDEX(Table!$1:$1048576,$N20,COLUMN()))</f>
        <v/>
      </c>
      <c r="C20" s="96" t="str">
        <f ca="1">IF($N20="","",INDEX(Table!$1:$1048576,$N20,COLUMN()))</f>
        <v/>
      </c>
      <c r="D20" s="96" t="str">
        <f ca="1">IF($N20="","",INDEX(Table!$1:$1048576,$N20,COLUMN()))</f>
        <v/>
      </c>
      <c r="E20" s="97" t="str">
        <f ca="1">IF($N20="","",INDEX(Table!$1:$1048576,$N20,COLUMN()))</f>
        <v/>
      </c>
      <c r="F20" s="107" t="str">
        <f ca="1">IF($N20="","",INDEX(Table!$1:$1048576,$N20,COLUMN()))</f>
        <v/>
      </c>
      <c r="G20" s="94" t="str">
        <f ca="1">IF($N20="","",INDEX(Table!$1:$1048576,$N20,COLUMN()))</f>
        <v/>
      </c>
      <c r="H20" s="94" t="str">
        <f ca="1">IF($N20="","",INDEX(Table!$1:$1048576,$N20,COLUMN()))</f>
        <v/>
      </c>
      <c r="I20" s="94" t="str">
        <f ca="1">IF($N20="","",INDEX(Table!$1:$1048576,$N20,COLUMN()))</f>
        <v/>
      </c>
      <c r="J20" s="94" t="str">
        <f ca="1">IF($N20="","",INDEX(Table!$1:$1048576,$N20,COLUMN()))</f>
        <v/>
      </c>
      <c r="K20" s="94" t="str">
        <f ca="1">IF($N20="","",INDEX(Table!$1:$1048576,$N20,COLUMN()))</f>
        <v/>
      </c>
      <c r="L20" s="122" t="str">
        <f ca="1">IF($N20="","",INDEX(Table!$1:$1048576,$N20,COLUMN()))</f>
        <v/>
      </c>
      <c r="M20" s="122" t="str">
        <f ca="1">IF($N20="","",IF(INDEX(Table!$1:$1048576,$N20,COLUMN())=0,"",INDEX(Table!$1:$1048576,$N20,COLUMN())))</f>
        <v/>
      </c>
      <c r="N20" s="93" t="str">
        <f ca="1">IF(A20="","",IF(ISERROR(MATCH(A20,Table!$N:$N,0)),"",MATCH(A20,Table!$N:$N,0)))</f>
        <v/>
      </c>
      <c r="P20" s="1" t="str">
        <f ca="1">IF($N20="","",INDEX(Table!$1:$1048576,$N20,COLUMN()))</f>
        <v/>
      </c>
    </row>
    <row r="21" spans="1:16" ht="14.25" customHeight="1" x14ac:dyDescent="0.2">
      <c r="A21" s="94" t="str">
        <f t="shared" ca="1" si="0"/>
        <v/>
      </c>
      <c r="B21" s="95" t="str">
        <f ca="1">IF($N21="","",INDEX(Table!$1:$1048576,$N21,COLUMN()))</f>
        <v/>
      </c>
      <c r="C21" s="96" t="str">
        <f ca="1">IF($N21="","",INDEX(Table!$1:$1048576,$N21,COLUMN()))</f>
        <v/>
      </c>
      <c r="D21" s="96" t="str">
        <f ca="1">IF($N21="","",INDEX(Table!$1:$1048576,$N21,COLUMN()))</f>
        <v/>
      </c>
      <c r="E21" s="97" t="str">
        <f ca="1">IF($N21="","",INDEX(Table!$1:$1048576,$N21,COLUMN()))</f>
        <v/>
      </c>
      <c r="F21" s="107" t="str">
        <f ca="1">IF($N21="","",INDEX(Table!$1:$1048576,$N21,COLUMN()))</f>
        <v/>
      </c>
      <c r="G21" s="94" t="str">
        <f ca="1">IF($N21="","",INDEX(Table!$1:$1048576,$N21,COLUMN()))</f>
        <v/>
      </c>
      <c r="H21" s="94" t="str">
        <f ca="1">IF($N21="","",INDEX(Table!$1:$1048576,$N21,COLUMN()))</f>
        <v/>
      </c>
      <c r="I21" s="94" t="str">
        <f ca="1">IF($N21="","",INDEX(Table!$1:$1048576,$N21,COLUMN()))</f>
        <v/>
      </c>
      <c r="J21" s="94" t="str">
        <f ca="1">IF($N21="","",INDEX(Table!$1:$1048576,$N21,COLUMN()))</f>
        <v/>
      </c>
      <c r="K21" s="94" t="str">
        <f ca="1">IF($N21="","",INDEX(Table!$1:$1048576,$N21,COLUMN()))</f>
        <v/>
      </c>
      <c r="L21" s="122" t="str">
        <f ca="1">IF($N21="","",INDEX(Table!$1:$1048576,$N21,COLUMN()))</f>
        <v/>
      </c>
      <c r="M21" s="122" t="str">
        <f ca="1">IF($N21="","",IF(INDEX(Table!$1:$1048576,$N21,COLUMN())=0,"",INDEX(Table!$1:$1048576,$N21,COLUMN())))</f>
        <v/>
      </c>
      <c r="N21" s="93" t="str">
        <f ca="1">IF(A21="","",IF(ISERROR(MATCH(A21,Table!$N:$N,0)),"",MATCH(A21,Table!$N:$N,0)))</f>
        <v/>
      </c>
      <c r="P21" s="1" t="str">
        <f ca="1">IF($N21="","",INDEX(Table!$1:$1048576,$N21,COLUMN()))</f>
        <v/>
      </c>
    </row>
    <row r="22" spans="1:16" ht="14.25" customHeight="1" x14ac:dyDescent="0.2">
      <c r="A22" s="94" t="str">
        <f ca="1">IF(INDIRECT("Table!A"&amp;ROW())=0,"",INDIRECT("Table!A"&amp;ROW()))</f>
        <v/>
      </c>
      <c r="B22" s="95" t="str">
        <f ca="1">IF($N22="","",INDEX(Table!$1:$1048576,$N22,COLUMN()))</f>
        <v/>
      </c>
      <c r="C22" s="96" t="str">
        <f ca="1">IF($N22="","",INDEX(Table!$1:$1048576,$N22,COLUMN()))</f>
        <v/>
      </c>
      <c r="D22" s="96" t="str">
        <f ca="1">IF($N22="","",INDEX(Table!$1:$1048576,$N22,COLUMN()))</f>
        <v/>
      </c>
      <c r="E22" s="97" t="str">
        <f ca="1">IF($N22="","",INDEX(Table!$1:$1048576,$N22,COLUMN()))</f>
        <v/>
      </c>
      <c r="F22" s="107" t="str">
        <f ca="1">IF($N22="","",INDEX(Table!$1:$1048576,$N22,COLUMN()))</f>
        <v/>
      </c>
      <c r="G22" s="94" t="str">
        <f ca="1">IF($N22="","",INDEX(Table!$1:$1048576,$N22,COLUMN()))</f>
        <v/>
      </c>
      <c r="H22" s="94" t="str">
        <f ca="1">IF($N22="","",INDEX(Table!$1:$1048576,$N22,COLUMN()))</f>
        <v/>
      </c>
      <c r="I22" s="94" t="str">
        <f ca="1">IF($N22="","",INDEX(Table!$1:$1048576,$N22,COLUMN()))</f>
        <v/>
      </c>
      <c r="J22" s="94" t="str">
        <f ca="1">IF($N22="","",INDEX(Table!$1:$1048576,$N22,COLUMN()))</f>
        <v/>
      </c>
      <c r="K22" s="94" t="str">
        <f ca="1">IF($N22="","",INDEX(Table!$1:$1048576,$N22,COLUMN()))</f>
        <v/>
      </c>
      <c r="L22" s="122" t="str">
        <f ca="1">IF($N22="","",INDEX(Table!$1:$1048576,$N22,COLUMN()))</f>
        <v/>
      </c>
      <c r="M22" s="122" t="str">
        <f ca="1">IF($N22="","",IF(INDEX(Table!$1:$1048576,$N22,COLUMN())=0,"",INDEX(Table!$1:$1048576,$N22,COLUMN())))</f>
        <v/>
      </c>
      <c r="N22" s="93" t="str">
        <f ca="1">IF(A22="","",IF(ISERROR(MATCH(A22,Table!$N:$N,0)),"",MATCH(A22,Table!$N:$N,0)))</f>
        <v/>
      </c>
      <c r="P22" s="1" t="str">
        <f ca="1">IF($N22="","",INDEX(Table!$1:$1048576,$N22,COLUMN()))</f>
        <v/>
      </c>
    </row>
    <row r="23" spans="1:16" ht="14.25" customHeight="1" x14ac:dyDescent="0.2">
      <c r="A23" s="94" t="str">
        <f t="shared" ca="1" si="0"/>
        <v/>
      </c>
      <c r="B23" s="95" t="str">
        <f ca="1">IF($N23="","",INDEX(Table!$1:$1048576,$N23,COLUMN()))</f>
        <v/>
      </c>
      <c r="C23" s="96" t="str">
        <f ca="1">IF($N23="","",INDEX(Table!$1:$1048576,$N23,COLUMN()))</f>
        <v/>
      </c>
      <c r="D23" s="96" t="str">
        <f ca="1">IF($N23="","",INDEX(Table!$1:$1048576,$N23,COLUMN()))</f>
        <v/>
      </c>
      <c r="E23" s="97" t="str">
        <f ca="1">IF($N23="","",INDEX(Table!$1:$1048576,$N23,COLUMN()))</f>
        <v/>
      </c>
      <c r="F23" s="107" t="str">
        <f ca="1">IF($N23="","",INDEX(Table!$1:$1048576,$N23,COLUMN()))</f>
        <v/>
      </c>
      <c r="G23" s="94" t="str">
        <f ca="1">IF($N23="","",INDEX(Table!$1:$1048576,$N23,COLUMN()))</f>
        <v/>
      </c>
      <c r="H23" s="94" t="str">
        <f ca="1">IF($N23="","",INDEX(Table!$1:$1048576,$N23,COLUMN()))</f>
        <v/>
      </c>
      <c r="I23" s="94" t="str">
        <f ca="1">IF($N23="","",INDEX(Table!$1:$1048576,$N23,COLUMN()))</f>
        <v/>
      </c>
      <c r="J23" s="94" t="str">
        <f ca="1">IF($N23="","",INDEX(Table!$1:$1048576,$N23,COLUMN()))</f>
        <v/>
      </c>
      <c r="K23" s="94" t="str">
        <f ca="1">IF($N23="","",INDEX(Table!$1:$1048576,$N23,COLUMN()))</f>
        <v/>
      </c>
      <c r="L23" s="122" t="str">
        <f ca="1">IF($N23="","",INDEX(Table!$1:$1048576,$N23,COLUMN()))</f>
        <v/>
      </c>
      <c r="M23" s="122" t="str">
        <f ca="1">IF($N23="","",IF(INDEX(Table!$1:$1048576,$N23,COLUMN())=0,"",INDEX(Table!$1:$1048576,$N23,COLUMN())))</f>
        <v/>
      </c>
      <c r="N23" s="93" t="str">
        <f ca="1">IF(A23="","",IF(ISERROR(MATCH(A23,Table!$N:$N,0)),"",MATCH(A23,Table!$N:$N,0)))</f>
        <v/>
      </c>
      <c r="P23" s="1" t="str">
        <f ca="1">IF($N23="","",INDEX(Table!$1:$1048576,$N23,COLUMN()))</f>
        <v/>
      </c>
    </row>
    <row r="24" spans="1:16" ht="14.25" customHeight="1" x14ac:dyDescent="0.2">
      <c r="A24" s="94" t="str">
        <f t="shared" ca="1" si="0"/>
        <v/>
      </c>
      <c r="B24" s="95" t="str">
        <f ca="1">IF($N24="","",INDEX(Table!$1:$1048576,$N24,COLUMN()))</f>
        <v/>
      </c>
      <c r="C24" s="96" t="str">
        <f ca="1">IF($N24="","",INDEX(Table!$1:$1048576,$N24,COLUMN()))</f>
        <v/>
      </c>
      <c r="D24" s="96" t="str">
        <f ca="1">IF($N24="","",INDEX(Table!$1:$1048576,$N24,COLUMN()))</f>
        <v/>
      </c>
      <c r="E24" s="97" t="str">
        <f ca="1">IF($N24="","",INDEX(Table!$1:$1048576,$N24,COLUMN()))</f>
        <v/>
      </c>
      <c r="F24" s="107" t="str">
        <f ca="1">IF($N24="","",INDEX(Table!$1:$1048576,$N24,COLUMN()))</f>
        <v/>
      </c>
      <c r="G24" s="94" t="str">
        <f ca="1">IF($N24="","",INDEX(Table!$1:$1048576,$N24,COLUMN()))</f>
        <v/>
      </c>
      <c r="H24" s="94" t="str">
        <f ca="1">IF($N24="","",INDEX(Table!$1:$1048576,$N24,COLUMN()))</f>
        <v/>
      </c>
      <c r="I24" s="94" t="str">
        <f ca="1">IF($N24="","",INDEX(Table!$1:$1048576,$N24,COLUMN()))</f>
        <v/>
      </c>
      <c r="J24" s="94" t="str">
        <f ca="1">IF($N24="","",INDEX(Table!$1:$1048576,$N24,COLUMN()))</f>
        <v/>
      </c>
      <c r="K24" s="94" t="str">
        <f ca="1">IF($N24="","",INDEX(Table!$1:$1048576,$N24,COLUMN()))</f>
        <v/>
      </c>
      <c r="L24" s="122" t="str">
        <f ca="1">IF($N24="","",INDEX(Table!$1:$1048576,$N24,COLUMN()))</f>
        <v/>
      </c>
      <c r="M24" s="122" t="str">
        <f ca="1">IF($N24="","",IF(INDEX(Table!$1:$1048576,$N24,COLUMN())=0,"",INDEX(Table!$1:$1048576,$N24,COLUMN())))</f>
        <v/>
      </c>
      <c r="N24" s="93" t="str">
        <f ca="1">IF(A24="","",IF(ISERROR(MATCH(A24,Table!$N:$N,0)),"",MATCH(A24,Table!$N:$N,0)))</f>
        <v/>
      </c>
      <c r="P24" s="1" t="str">
        <f ca="1">IF($N24="","",INDEX(Table!$1:$1048576,$N24,COLUMN()))</f>
        <v/>
      </c>
    </row>
    <row r="25" spans="1:16" ht="14.25" customHeight="1" x14ac:dyDescent="0.2">
      <c r="A25" s="94" t="str">
        <f t="shared" ca="1" si="0"/>
        <v/>
      </c>
      <c r="B25" s="95" t="str">
        <f ca="1">IF($N25="","",INDEX(Table!$1:$1048576,$N25,COLUMN()))</f>
        <v/>
      </c>
      <c r="C25" s="96" t="str">
        <f ca="1">IF($N25="","",INDEX(Table!$1:$1048576,$N25,COLUMN()))</f>
        <v/>
      </c>
      <c r="D25" s="96" t="str">
        <f ca="1">IF($N25="","",INDEX(Table!$1:$1048576,$N25,COLUMN()))</f>
        <v/>
      </c>
      <c r="E25" s="97" t="str">
        <f ca="1">IF($N25="","",INDEX(Table!$1:$1048576,$N25,COLUMN()))</f>
        <v/>
      </c>
      <c r="F25" s="107" t="str">
        <f ca="1">IF($N25="","",INDEX(Table!$1:$1048576,$N25,COLUMN()))</f>
        <v/>
      </c>
      <c r="G25" s="94" t="str">
        <f ca="1">IF($N25="","",INDEX(Table!$1:$1048576,$N25,COLUMN()))</f>
        <v/>
      </c>
      <c r="H25" s="94" t="str">
        <f ca="1">IF($N25="","",INDEX(Table!$1:$1048576,$N25,COLUMN()))</f>
        <v/>
      </c>
      <c r="I25" s="94" t="str">
        <f ca="1">IF($N25="","",INDEX(Table!$1:$1048576,$N25,COLUMN()))</f>
        <v/>
      </c>
      <c r="J25" s="94" t="str">
        <f ca="1">IF($N25="","",INDEX(Table!$1:$1048576,$N25,COLUMN()))</f>
        <v/>
      </c>
      <c r="K25" s="94" t="str">
        <f ca="1">IF($N25="","",INDEX(Table!$1:$1048576,$N25,COLUMN()))</f>
        <v/>
      </c>
      <c r="L25" s="122" t="str">
        <f ca="1">IF($N25="","",INDEX(Table!$1:$1048576,$N25,COLUMN()))</f>
        <v/>
      </c>
      <c r="M25" s="122" t="str">
        <f ca="1">IF($N25="","",IF(INDEX(Table!$1:$1048576,$N25,COLUMN())=0,"",INDEX(Table!$1:$1048576,$N25,COLUMN())))</f>
        <v/>
      </c>
      <c r="N25" s="93" t="str">
        <f ca="1">IF(A25="","",IF(ISERROR(MATCH(A25,Table!$N:$N,0)),"",MATCH(A25,Table!$N:$N,0)))</f>
        <v/>
      </c>
      <c r="P25" s="1" t="str">
        <f ca="1">IF($N25="","",INDEX(Table!$1:$1048576,$N25,COLUMN()))</f>
        <v/>
      </c>
    </row>
    <row r="26" spans="1:16" ht="14.25" customHeight="1" x14ac:dyDescent="0.2">
      <c r="A26" s="94" t="str">
        <f t="shared" ca="1" si="0"/>
        <v/>
      </c>
      <c r="B26" s="95" t="str">
        <f ca="1">IF($N26="","",INDEX(Table!$1:$1048576,$N26,COLUMN()))</f>
        <v/>
      </c>
      <c r="C26" s="96" t="str">
        <f ca="1">IF($N26="","",INDEX(Table!$1:$1048576,$N26,COLUMN()))</f>
        <v/>
      </c>
      <c r="D26" s="96" t="str">
        <f ca="1">IF($N26="","",INDEX(Table!$1:$1048576,$N26,COLUMN()))</f>
        <v/>
      </c>
      <c r="E26" s="97" t="str">
        <f ca="1">IF($N26="","",INDEX(Table!$1:$1048576,$N26,COLUMN()))</f>
        <v/>
      </c>
      <c r="F26" s="107" t="str">
        <f ca="1">IF($N26="","",INDEX(Table!$1:$1048576,$N26,COLUMN()))</f>
        <v/>
      </c>
      <c r="G26" s="94" t="str">
        <f ca="1">IF($N26="","",INDEX(Table!$1:$1048576,$N26,COLUMN()))</f>
        <v/>
      </c>
      <c r="H26" s="94" t="str">
        <f ca="1">IF($N26="","",INDEX(Table!$1:$1048576,$N26,COLUMN()))</f>
        <v/>
      </c>
      <c r="I26" s="94" t="str">
        <f ca="1">IF($N26="","",INDEX(Table!$1:$1048576,$N26,COLUMN()))</f>
        <v/>
      </c>
      <c r="J26" s="94" t="str">
        <f ca="1">IF($N26="","",INDEX(Table!$1:$1048576,$N26,COLUMN()))</f>
        <v/>
      </c>
      <c r="K26" s="94" t="str">
        <f ca="1">IF($N26="","",INDEX(Table!$1:$1048576,$N26,COLUMN()))</f>
        <v/>
      </c>
      <c r="L26" s="122" t="str">
        <f ca="1">IF($N26="","",INDEX(Table!$1:$1048576,$N26,COLUMN()))</f>
        <v/>
      </c>
      <c r="M26" s="122" t="str">
        <f ca="1">IF($N26="","",IF(INDEX(Table!$1:$1048576,$N26,COLUMN())=0,"",INDEX(Table!$1:$1048576,$N26,COLUMN())))</f>
        <v/>
      </c>
      <c r="N26" s="93" t="str">
        <f ca="1">IF(A26="","",IF(ISERROR(MATCH(A26,Table!$N:$N,0)),"",MATCH(A26,Table!$N:$N,0)))</f>
        <v/>
      </c>
      <c r="P26" s="1" t="str">
        <f ca="1">IF($N26="","",INDEX(Table!$1:$1048576,$N26,COLUMN()))</f>
        <v/>
      </c>
    </row>
    <row r="27" spans="1:16" ht="14.25" customHeight="1" x14ac:dyDescent="0.2">
      <c r="A27" s="94" t="str">
        <f t="shared" ca="1" si="0"/>
        <v/>
      </c>
      <c r="B27" s="95" t="str">
        <f ca="1">IF($N27="","",INDEX(Table!$1:$1048576,$N27,COLUMN()))</f>
        <v/>
      </c>
      <c r="C27" s="96" t="str">
        <f ca="1">IF($N27="","",INDEX(Table!$1:$1048576,$N27,COLUMN()))</f>
        <v/>
      </c>
      <c r="D27" s="96" t="str">
        <f ca="1">IF($N27="","",INDEX(Table!$1:$1048576,$N27,COLUMN()))</f>
        <v/>
      </c>
      <c r="E27" s="97" t="str">
        <f ca="1">IF($N27="","",INDEX(Table!$1:$1048576,$N27,COLUMN()))</f>
        <v/>
      </c>
      <c r="F27" s="107" t="str">
        <f ca="1">IF($N27="","",INDEX(Table!$1:$1048576,$N27,COLUMN()))</f>
        <v/>
      </c>
      <c r="G27" s="94" t="str">
        <f ca="1">IF($N27="","",INDEX(Table!$1:$1048576,$N27,COLUMN()))</f>
        <v/>
      </c>
      <c r="H27" s="94" t="str">
        <f ca="1">IF($N27="","",INDEX(Table!$1:$1048576,$N27,COLUMN()))</f>
        <v/>
      </c>
      <c r="I27" s="94" t="str">
        <f ca="1">IF($N27="","",INDEX(Table!$1:$1048576,$N27,COLUMN()))</f>
        <v/>
      </c>
      <c r="J27" s="94" t="str">
        <f ca="1">IF($N27="","",INDEX(Table!$1:$1048576,$N27,COLUMN()))</f>
        <v/>
      </c>
      <c r="K27" s="94" t="str">
        <f ca="1">IF($N27="","",INDEX(Table!$1:$1048576,$N27,COLUMN()))</f>
        <v/>
      </c>
      <c r="L27" s="122" t="str">
        <f ca="1">IF($N27="","",INDEX(Table!$1:$1048576,$N27,COLUMN()))</f>
        <v/>
      </c>
      <c r="M27" s="122" t="str">
        <f ca="1">IF($N27="","",IF(INDEX(Table!$1:$1048576,$N27,COLUMN())=0,"",INDEX(Table!$1:$1048576,$N27,COLUMN())))</f>
        <v/>
      </c>
      <c r="N27" s="93" t="str">
        <f ca="1">IF(A27="","",IF(ISERROR(MATCH(A27,Table!$N:$N,0)),"",MATCH(A27,Table!$N:$N,0)))</f>
        <v/>
      </c>
      <c r="P27" s="1" t="str">
        <f ca="1">IF($N27="","",INDEX(Table!$1:$1048576,$N27,COLUMN()))</f>
        <v/>
      </c>
    </row>
    <row r="28" spans="1:16" ht="14.25" customHeight="1" x14ac:dyDescent="0.2">
      <c r="A28" s="94" t="str">
        <f t="shared" ca="1" si="0"/>
        <v/>
      </c>
      <c r="B28" s="95" t="str">
        <f ca="1">IF($N28="","",INDEX(Table!$1:$1048576,$N28,COLUMN()))</f>
        <v/>
      </c>
      <c r="C28" s="96" t="str">
        <f ca="1">IF($N28="","",INDEX(Table!$1:$1048576,$N28,COLUMN()))</f>
        <v/>
      </c>
      <c r="D28" s="96" t="str">
        <f ca="1">IF($N28="","",INDEX(Table!$1:$1048576,$N28,COLUMN()))</f>
        <v/>
      </c>
      <c r="E28" s="97" t="str">
        <f ca="1">IF($N28="","",INDEX(Table!$1:$1048576,$N28,COLUMN()))</f>
        <v/>
      </c>
      <c r="F28" s="107" t="str">
        <f ca="1">IF($N28="","",INDEX(Table!$1:$1048576,$N28,COLUMN()))</f>
        <v/>
      </c>
      <c r="G28" s="94" t="str">
        <f ca="1">IF($N28="","",INDEX(Table!$1:$1048576,$N28,COLUMN()))</f>
        <v/>
      </c>
      <c r="H28" s="94" t="str">
        <f ca="1">IF($N28="","",INDEX(Table!$1:$1048576,$N28,COLUMN()))</f>
        <v/>
      </c>
      <c r="I28" s="94" t="str">
        <f ca="1">IF($N28="","",INDEX(Table!$1:$1048576,$N28,COLUMN()))</f>
        <v/>
      </c>
      <c r="J28" s="94" t="str">
        <f ca="1">IF($N28="","",INDEX(Table!$1:$1048576,$N28,COLUMN()))</f>
        <v/>
      </c>
      <c r="K28" s="94" t="str">
        <f ca="1">IF($N28="","",INDEX(Table!$1:$1048576,$N28,COLUMN()))</f>
        <v/>
      </c>
      <c r="L28" s="122" t="str">
        <f ca="1">IF($N28="","",INDEX(Table!$1:$1048576,$N28,COLUMN()))</f>
        <v/>
      </c>
      <c r="M28" s="122" t="str">
        <f ca="1">IF($N28="","",IF(INDEX(Table!$1:$1048576,$N28,COLUMN())=0,"",INDEX(Table!$1:$1048576,$N28,COLUMN())))</f>
        <v/>
      </c>
      <c r="N28" s="93" t="str">
        <f ca="1">IF(A28="","",IF(ISERROR(MATCH(A28,Table!$N:$N,0)),"",MATCH(A28,Table!$N:$N,0)))</f>
        <v/>
      </c>
      <c r="P28" s="1" t="str">
        <f ca="1">IF($N28="","",INDEX(Table!$1:$1048576,$N28,COLUMN()))</f>
        <v/>
      </c>
    </row>
    <row r="29" spans="1:16" ht="14.25" customHeight="1" x14ac:dyDescent="0.2">
      <c r="A29" s="94" t="str">
        <f t="shared" ca="1" si="0"/>
        <v/>
      </c>
      <c r="B29" s="95" t="str">
        <f ca="1">IF($N29="","",INDEX(Table!$1:$1048576,$N29,COLUMN()))</f>
        <v/>
      </c>
      <c r="C29" s="96" t="str">
        <f ca="1">IF($N29="","",INDEX(Table!$1:$1048576,$N29,COLUMN()))</f>
        <v/>
      </c>
      <c r="D29" s="96" t="str">
        <f ca="1">IF($N29="","",INDEX(Table!$1:$1048576,$N29,COLUMN()))</f>
        <v/>
      </c>
      <c r="E29" s="97" t="str">
        <f ca="1">IF($N29="","",INDEX(Table!$1:$1048576,$N29,COLUMN()))</f>
        <v/>
      </c>
      <c r="F29" s="107" t="str">
        <f ca="1">IF($N29="","",INDEX(Table!$1:$1048576,$N29,COLUMN()))</f>
        <v/>
      </c>
      <c r="G29" s="94" t="str">
        <f ca="1">IF($N29="","",INDEX(Table!$1:$1048576,$N29,COLUMN()))</f>
        <v/>
      </c>
      <c r="H29" s="94" t="str">
        <f ca="1">IF($N29="","",INDEX(Table!$1:$1048576,$N29,COLUMN()))</f>
        <v/>
      </c>
      <c r="I29" s="94" t="str">
        <f ca="1">IF($N29="","",INDEX(Table!$1:$1048576,$N29,COLUMN()))</f>
        <v/>
      </c>
      <c r="J29" s="94" t="str">
        <f ca="1">IF($N29="","",INDEX(Table!$1:$1048576,$N29,COLUMN()))</f>
        <v/>
      </c>
      <c r="K29" s="94" t="str">
        <f ca="1">IF($N29="","",INDEX(Table!$1:$1048576,$N29,COLUMN()))</f>
        <v/>
      </c>
      <c r="L29" s="122" t="str">
        <f ca="1">IF($N29="","",INDEX(Table!$1:$1048576,$N29,COLUMN()))</f>
        <v/>
      </c>
      <c r="M29" s="122" t="str">
        <f ca="1">IF($N29="","",IF(INDEX(Table!$1:$1048576,$N29,COLUMN())=0,"",INDEX(Table!$1:$1048576,$N29,COLUMN())))</f>
        <v/>
      </c>
      <c r="N29" s="93" t="str">
        <f ca="1">IF(A29="","",IF(ISERROR(MATCH(A29,Table!$N:$N,0)),"",MATCH(A29,Table!$N:$N,0)))</f>
        <v/>
      </c>
      <c r="P29" s="1" t="str">
        <f ca="1">IF($N29="","",INDEX(Table!$1:$1048576,$N29,COLUMN()))</f>
        <v/>
      </c>
    </row>
    <row r="30" spans="1:16" ht="14.25" customHeight="1" x14ac:dyDescent="0.2">
      <c r="A30" s="94" t="str">
        <f t="shared" ca="1" si="0"/>
        <v/>
      </c>
      <c r="B30" s="95" t="str">
        <f ca="1">IF($N30="","",INDEX(Table!$1:$1048576,$N30,COLUMN()))</f>
        <v/>
      </c>
      <c r="C30" s="96" t="str">
        <f ca="1">IF($N30="","",INDEX(Table!$1:$1048576,$N30,COLUMN()))</f>
        <v/>
      </c>
      <c r="D30" s="96" t="str">
        <f ca="1">IF($N30="","",INDEX(Table!$1:$1048576,$N30,COLUMN()))</f>
        <v/>
      </c>
      <c r="E30" s="97" t="str">
        <f ca="1">IF($N30="","",INDEX(Table!$1:$1048576,$N30,COLUMN()))</f>
        <v/>
      </c>
      <c r="F30" s="107" t="str">
        <f ca="1">IF($N30="","",INDEX(Table!$1:$1048576,$N30,COLUMN()))</f>
        <v/>
      </c>
      <c r="G30" s="94" t="str">
        <f ca="1">IF($N30="","",INDEX(Table!$1:$1048576,$N30,COLUMN()))</f>
        <v/>
      </c>
      <c r="H30" s="94" t="str">
        <f ca="1">IF($N30="","",INDEX(Table!$1:$1048576,$N30,COLUMN()))</f>
        <v/>
      </c>
      <c r="I30" s="94" t="str">
        <f ca="1">IF($N30="","",INDEX(Table!$1:$1048576,$N30,COLUMN()))</f>
        <v/>
      </c>
      <c r="J30" s="94" t="str">
        <f ca="1">IF($N30="","",INDEX(Table!$1:$1048576,$N30,COLUMN()))</f>
        <v/>
      </c>
      <c r="K30" s="94" t="str">
        <f ca="1">IF($N30="","",INDEX(Table!$1:$1048576,$N30,COLUMN()))</f>
        <v/>
      </c>
      <c r="L30" s="122" t="str">
        <f ca="1">IF($N30="","",INDEX(Table!$1:$1048576,$N30,COLUMN()))</f>
        <v/>
      </c>
      <c r="M30" s="122" t="str">
        <f ca="1">IF($N30="","",IF(INDEX(Table!$1:$1048576,$N30,COLUMN())=0,"",INDEX(Table!$1:$1048576,$N30,COLUMN())))</f>
        <v/>
      </c>
      <c r="N30" s="93" t="str">
        <f ca="1">IF(A30="","",IF(ISERROR(MATCH(A30,Table!$N:$N,0)),"",MATCH(A30,Table!$N:$N,0)))</f>
        <v/>
      </c>
      <c r="P30" s="1" t="str">
        <f ca="1">IF($N30="","",INDEX(Table!$1:$1048576,$N30,COLUMN()))</f>
        <v/>
      </c>
    </row>
    <row r="31" spans="1:16" ht="14.25" customHeight="1" x14ac:dyDescent="0.2">
      <c r="A31" s="94" t="str">
        <f t="shared" ca="1" si="0"/>
        <v/>
      </c>
      <c r="B31" s="95" t="str">
        <f ca="1">IF($N31="","",INDEX(Table!$1:$1048576,$N31,COLUMN()))</f>
        <v/>
      </c>
      <c r="C31" s="96" t="str">
        <f ca="1">IF($N31="","",INDEX(Table!$1:$1048576,$N31,COLUMN()))</f>
        <v/>
      </c>
      <c r="D31" s="96" t="str">
        <f ca="1">IF($N31="","",INDEX(Table!$1:$1048576,$N31,COLUMN()))</f>
        <v/>
      </c>
      <c r="E31" s="97" t="str">
        <f ca="1">IF($N31="","",INDEX(Table!$1:$1048576,$N31,COLUMN()))</f>
        <v/>
      </c>
      <c r="F31" s="107" t="str">
        <f ca="1">IF($N31="","",INDEX(Table!$1:$1048576,$N31,COLUMN()))</f>
        <v/>
      </c>
      <c r="G31" s="94" t="str">
        <f ca="1">IF($N31="","",INDEX(Table!$1:$1048576,$N31,COLUMN()))</f>
        <v/>
      </c>
      <c r="H31" s="94" t="str">
        <f ca="1">IF($N31="","",INDEX(Table!$1:$1048576,$N31,COLUMN()))</f>
        <v/>
      </c>
      <c r="I31" s="94" t="str">
        <f ca="1">IF($N31="","",INDEX(Table!$1:$1048576,$N31,COLUMN()))</f>
        <v/>
      </c>
      <c r="J31" s="94" t="str">
        <f ca="1">IF($N31="","",INDEX(Table!$1:$1048576,$N31,COLUMN()))</f>
        <v/>
      </c>
      <c r="K31" s="94" t="str">
        <f ca="1">IF($N31="","",INDEX(Table!$1:$1048576,$N31,COLUMN()))</f>
        <v/>
      </c>
      <c r="L31" s="122" t="str">
        <f ca="1">IF($N31="","",INDEX(Table!$1:$1048576,$N31,COLUMN()))</f>
        <v/>
      </c>
      <c r="M31" s="122" t="str">
        <f ca="1">IF($N31="","",IF(INDEX(Table!$1:$1048576,$N31,COLUMN())=0,"",INDEX(Table!$1:$1048576,$N31,COLUMN())))</f>
        <v/>
      </c>
      <c r="N31" s="93" t="str">
        <f ca="1">IF(A31="","",IF(ISERROR(MATCH(A31,Table!$N:$N,0)),"",MATCH(A31,Table!$N:$N,0)))</f>
        <v/>
      </c>
      <c r="P31" s="1" t="str">
        <f ca="1">IF($N31="","",INDEX(Table!$1:$1048576,$N31,COLUMN()))</f>
        <v/>
      </c>
    </row>
    <row r="32" spans="1:16" ht="14.25" customHeight="1" x14ac:dyDescent="0.2">
      <c r="A32" s="94" t="str">
        <f t="shared" ca="1" si="0"/>
        <v/>
      </c>
      <c r="B32" s="95" t="str">
        <f ca="1">IF($N32="","",INDEX(Table!$1:$1048576,$N32,COLUMN()))</f>
        <v/>
      </c>
      <c r="C32" s="96" t="str">
        <f ca="1">IF($N32="","",INDEX(Table!$1:$1048576,$N32,COLUMN()))</f>
        <v/>
      </c>
      <c r="D32" s="96" t="str">
        <f ca="1">IF($N32="","",INDEX(Table!$1:$1048576,$N32,COLUMN()))</f>
        <v/>
      </c>
      <c r="E32" s="97" t="str">
        <f ca="1">IF($N32="","",INDEX(Table!$1:$1048576,$N32,COLUMN()))</f>
        <v/>
      </c>
      <c r="F32" s="107" t="str">
        <f ca="1">IF($N32="","",INDEX(Table!$1:$1048576,$N32,COLUMN()))</f>
        <v/>
      </c>
      <c r="G32" s="94" t="str">
        <f ca="1">IF($N32="","",INDEX(Table!$1:$1048576,$N32,COLUMN()))</f>
        <v/>
      </c>
      <c r="H32" s="94" t="str">
        <f ca="1">IF($N32="","",INDEX(Table!$1:$1048576,$N32,COLUMN()))</f>
        <v/>
      </c>
      <c r="I32" s="94" t="str">
        <f ca="1">IF($N32="","",INDEX(Table!$1:$1048576,$N32,COLUMN()))</f>
        <v/>
      </c>
      <c r="J32" s="94" t="str">
        <f ca="1">IF($N32="","",INDEX(Table!$1:$1048576,$N32,COLUMN()))</f>
        <v/>
      </c>
      <c r="K32" s="94" t="str">
        <f ca="1">IF($N32="","",INDEX(Table!$1:$1048576,$N32,COLUMN()))</f>
        <v/>
      </c>
      <c r="L32" s="122" t="str">
        <f ca="1">IF($N32="","",INDEX(Table!$1:$1048576,$N32,COLUMN()))</f>
        <v/>
      </c>
      <c r="M32" s="122" t="str">
        <f ca="1">IF($N32="","",IF(INDEX(Table!$1:$1048576,$N32,COLUMN())=0,"",INDEX(Table!$1:$1048576,$N32,COLUMN())))</f>
        <v/>
      </c>
      <c r="N32" s="93" t="str">
        <f ca="1">IF(A32="","",IF(ISERROR(MATCH(A32,Table!$N:$N,0)),"",MATCH(A32,Table!$N:$N,0)))</f>
        <v/>
      </c>
      <c r="P32" s="1" t="str">
        <f ca="1">IF($N32="","",INDEX(Table!$1:$1048576,$N32,COLUMN()))</f>
        <v/>
      </c>
    </row>
    <row r="33" spans="1:16" ht="14.25" customHeight="1" x14ac:dyDescent="0.2">
      <c r="A33" s="94" t="str">
        <f t="shared" ca="1" si="0"/>
        <v/>
      </c>
      <c r="B33" s="95" t="str">
        <f ca="1">IF($N33="","",INDEX(Table!$1:$1048576,$N33,COLUMN()))</f>
        <v/>
      </c>
      <c r="C33" s="96" t="str">
        <f ca="1">IF($N33="","",INDEX(Table!$1:$1048576,$N33,COLUMN()))</f>
        <v/>
      </c>
      <c r="D33" s="96" t="str">
        <f ca="1">IF($N33="","",INDEX(Table!$1:$1048576,$N33,COLUMN()))</f>
        <v/>
      </c>
      <c r="E33" s="97" t="str">
        <f ca="1">IF($N33="","",INDEX(Table!$1:$1048576,$N33,COLUMN()))</f>
        <v/>
      </c>
      <c r="F33" s="107" t="str">
        <f ca="1">IF($N33="","",INDEX(Table!$1:$1048576,$N33,COLUMN()))</f>
        <v/>
      </c>
      <c r="G33" s="94" t="str">
        <f ca="1">IF($N33="","",INDEX(Table!$1:$1048576,$N33,COLUMN()))</f>
        <v/>
      </c>
      <c r="H33" s="94" t="str">
        <f ca="1">IF($N33="","",INDEX(Table!$1:$1048576,$N33,COLUMN()))</f>
        <v/>
      </c>
      <c r="I33" s="94" t="str">
        <f ca="1">IF($N33="","",INDEX(Table!$1:$1048576,$N33,COLUMN()))</f>
        <v/>
      </c>
      <c r="J33" s="94" t="str">
        <f ca="1">IF($N33="","",INDEX(Table!$1:$1048576,$N33,COLUMN()))</f>
        <v/>
      </c>
      <c r="K33" s="94" t="str">
        <f ca="1">IF($N33="","",INDEX(Table!$1:$1048576,$N33,COLUMN()))</f>
        <v/>
      </c>
      <c r="L33" s="122" t="str">
        <f ca="1">IF($N33="","",INDEX(Table!$1:$1048576,$N33,COLUMN()))</f>
        <v/>
      </c>
      <c r="M33" s="122" t="str">
        <f ca="1">IF($N33="","",IF(INDEX(Table!$1:$1048576,$N33,COLUMN())=0,"",INDEX(Table!$1:$1048576,$N33,COLUMN())))</f>
        <v/>
      </c>
      <c r="N33" s="93" t="str">
        <f ca="1">IF(A33="","",IF(ISERROR(MATCH(A33,Table!$N:$N,0)),"",MATCH(A33,Table!$N:$N,0)))</f>
        <v/>
      </c>
      <c r="P33" s="1" t="str">
        <f ca="1">IF($N33="","",INDEX(Table!$1:$1048576,$N33,COLUMN()))</f>
        <v/>
      </c>
    </row>
    <row r="34" spans="1:16" ht="14.25" customHeight="1" x14ac:dyDescent="0.2">
      <c r="A34" s="94" t="str">
        <f t="shared" ca="1" si="0"/>
        <v/>
      </c>
      <c r="B34" s="95" t="str">
        <f ca="1">IF($N34="","",INDEX(Table!$1:$1048576,$N34,COLUMN()))</f>
        <v/>
      </c>
      <c r="C34" s="96" t="str">
        <f ca="1">IF($N34="","",INDEX(Table!$1:$1048576,$N34,COLUMN()))</f>
        <v/>
      </c>
      <c r="D34" s="96" t="str">
        <f ca="1">IF($N34="","",INDEX(Table!$1:$1048576,$N34,COLUMN()))</f>
        <v/>
      </c>
      <c r="E34" s="97" t="str">
        <f ca="1">IF($N34="","",INDEX(Table!$1:$1048576,$N34,COLUMN()))</f>
        <v/>
      </c>
      <c r="F34" s="107" t="str">
        <f ca="1">IF($N34="","",INDEX(Table!$1:$1048576,$N34,COLUMN()))</f>
        <v/>
      </c>
      <c r="G34" s="94" t="str">
        <f ca="1">IF($N34="","",INDEX(Table!$1:$1048576,$N34,COLUMN()))</f>
        <v/>
      </c>
      <c r="H34" s="94" t="str">
        <f ca="1">IF($N34="","",INDEX(Table!$1:$1048576,$N34,COLUMN()))</f>
        <v/>
      </c>
      <c r="I34" s="94" t="str">
        <f ca="1">IF($N34="","",INDEX(Table!$1:$1048576,$N34,COLUMN()))</f>
        <v/>
      </c>
      <c r="J34" s="94" t="str">
        <f ca="1">IF($N34="","",INDEX(Table!$1:$1048576,$N34,COLUMN()))</f>
        <v/>
      </c>
      <c r="K34" s="94" t="str">
        <f ca="1">IF($N34="","",INDEX(Table!$1:$1048576,$N34,COLUMN()))</f>
        <v/>
      </c>
      <c r="L34" s="122" t="str">
        <f ca="1">IF($N34="","",INDEX(Table!$1:$1048576,$N34,COLUMN()))</f>
        <v/>
      </c>
      <c r="M34" s="122" t="str">
        <f ca="1">IF($N34="","",IF(INDEX(Table!$1:$1048576,$N34,COLUMN())=0,"",INDEX(Table!$1:$1048576,$N34,COLUMN())))</f>
        <v/>
      </c>
      <c r="N34" s="93" t="str">
        <f ca="1">IF(A34="","",IF(ISERROR(MATCH(A34,Table!$N:$N,0)),"",MATCH(A34,Table!$N:$N,0)))</f>
        <v/>
      </c>
      <c r="P34" s="1" t="str">
        <f ca="1">IF($N34="","",INDEX(Table!$1:$1048576,$N34,COLUMN()))</f>
        <v/>
      </c>
    </row>
    <row r="35" spans="1:16" ht="14.25" customHeight="1" x14ac:dyDescent="0.2">
      <c r="A35" s="94" t="str">
        <f t="shared" ca="1" si="0"/>
        <v/>
      </c>
      <c r="B35" s="95" t="str">
        <f ca="1">IF($N35="","",INDEX(Table!$1:$1048576,$N35,COLUMN()))</f>
        <v/>
      </c>
      <c r="C35" s="96" t="str">
        <f ca="1">IF($N35="","",INDEX(Table!$1:$1048576,$N35,COLUMN()))</f>
        <v/>
      </c>
      <c r="D35" s="96" t="str">
        <f ca="1">IF($N35="","",INDEX(Table!$1:$1048576,$N35,COLUMN()))</f>
        <v/>
      </c>
      <c r="E35" s="97" t="str">
        <f ca="1">IF($N35="","",INDEX(Table!$1:$1048576,$N35,COLUMN()))</f>
        <v/>
      </c>
      <c r="F35" s="107" t="str">
        <f ca="1">IF($N35="","",INDEX(Table!$1:$1048576,$N35,COLUMN()))</f>
        <v/>
      </c>
      <c r="G35" s="94" t="str">
        <f ca="1">IF($N35="","",INDEX(Table!$1:$1048576,$N35,COLUMN()))</f>
        <v/>
      </c>
      <c r="H35" s="94" t="str">
        <f ca="1">IF($N35="","",INDEX(Table!$1:$1048576,$N35,COLUMN()))</f>
        <v/>
      </c>
      <c r="I35" s="94" t="str">
        <f ca="1">IF($N35="","",INDEX(Table!$1:$1048576,$N35,COLUMN()))</f>
        <v/>
      </c>
      <c r="J35" s="94" t="str">
        <f ca="1">IF($N35="","",INDEX(Table!$1:$1048576,$N35,COLUMN()))</f>
        <v/>
      </c>
      <c r="K35" s="94" t="str">
        <f ca="1">IF($N35="","",INDEX(Table!$1:$1048576,$N35,COLUMN()))</f>
        <v/>
      </c>
      <c r="L35" s="122" t="str">
        <f ca="1">IF($N35="","",INDEX(Table!$1:$1048576,$N35,COLUMN()))</f>
        <v/>
      </c>
      <c r="M35" s="122" t="str">
        <f ca="1">IF($N35="","",IF(INDEX(Table!$1:$1048576,$N35,COLUMN())=0,"",INDEX(Table!$1:$1048576,$N35,COLUMN())))</f>
        <v/>
      </c>
      <c r="N35" s="93" t="str">
        <f ca="1">IF(A35="","",IF(ISERROR(MATCH(A35,Table!$N:$N,0)),"",MATCH(A35,Table!$N:$N,0)))</f>
        <v/>
      </c>
      <c r="P35" s="1" t="str">
        <f ca="1">IF($N35="","",INDEX(Table!$1:$1048576,$N35,COLUMN()))</f>
        <v/>
      </c>
    </row>
    <row r="36" spans="1:16" ht="14.25" customHeight="1" x14ac:dyDescent="0.2">
      <c r="A36" s="94" t="str">
        <f t="shared" ca="1" si="0"/>
        <v/>
      </c>
      <c r="B36" s="95" t="str">
        <f ca="1">IF($N36="","",INDEX(Table!$1:$1048576,$N36,COLUMN()))</f>
        <v/>
      </c>
      <c r="C36" s="96" t="str">
        <f ca="1">IF($N36="","",INDEX(Table!$1:$1048576,$N36,COLUMN()))</f>
        <v/>
      </c>
      <c r="D36" s="96" t="str">
        <f ca="1">IF($N36="","",INDEX(Table!$1:$1048576,$N36,COLUMN()))</f>
        <v/>
      </c>
      <c r="E36" s="97" t="str">
        <f ca="1">IF($N36="","",INDEX(Table!$1:$1048576,$N36,COLUMN()))</f>
        <v/>
      </c>
      <c r="F36" s="107" t="str">
        <f ca="1">IF($N36="","",INDEX(Table!$1:$1048576,$N36,COLUMN()))</f>
        <v/>
      </c>
      <c r="G36" s="94" t="str">
        <f ca="1">IF($N36="","",INDEX(Table!$1:$1048576,$N36,COLUMN()))</f>
        <v/>
      </c>
      <c r="H36" s="94" t="str">
        <f ca="1">IF($N36="","",INDEX(Table!$1:$1048576,$N36,COLUMN()))</f>
        <v/>
      </c>
      <c r="I36" s="94" t="str">
        <f ca="1">IF($N36="","",INDEX(Table!$1:$1048576,$N36,COLUMN()))</f>
        <v/>
      </c>
      <c r="J36" s="94" t="str">
        <f ca="1">IF($N36="","",INDEX(Table!$1:$1048576,$N36,COLUMN()))</f>
        <v/>
      </c>
      <c r="K36" s="94" t="str">
        <f ca="1">IF($N36="","",INDEX(Table!$1:$1048576,$N36,COLUMN()))</f>
        <v/>
      </c>
      <c r="L36" s="122" t="str">
        <f ca="1">IF($N36="","",INDEX(Table!$1:$1048576,$N36,COLUMN()))</f>
        <v/>
      </c>
      <c r="M36" s="122" t="str">
        <f ca="1">IF($N36="","",IF(INDEX(Table!$1:$1048576,$N36,COLUMN())=0,"",INDEX(Table!$1:$1048576,$N36,COLUMN())))</f>
        <v/>
      </c>
      <c r="N36" s="93" t="str">
        <f ca="1">IF(A36="","",IF(ISERROR(MATCH(A36,Table!$N:$N,0)),"",MATCH(A36,Table!$N:$N,0)))</f>
        <v/>
      </c>
      <c r="P36" s="1" t="str">
        <f ca="1">IF($N36="","",INDEX(Table!$1:$1048576,$N36,COLUMN()))</f>
        <v/>
      </c>
    </row>
    <row r="37" spans="1:16" ht="14.25" customHeight="1" x14ac:dyDescent="0.2">
      <c r="A37" s="94" t="str">
        <f t="shared" ca="1" si="0"/>
        <v/>
      </c>
      <c r="B37" s="95" t="str">
        <f ca="1">IF($N37="","",INDEX(Table!$1:$1048576,$N37,COLUMN()))</f>
        <v/>
      </c>
      <c r="C37" s="96" t="str">
        <f ca="1">IF($N37="","",INDEX(Table!$1:$1048576,$N37,COLUMN()))</f>
        <v/>
      </c>
      <c r="D37" s="96" t="str">
        <f ca="1">IF($N37="","",INDEX(Table!$1:$1048576,$N37,COLUMN()))</f>
        <v/>
      </c>
      <c r="E37" s="97" t="str">
        <f ca="1">IF($N37="","",INDEX(Table!$1:$1048576,$N37,COLUMN()))</f>
        <v/>
      </c>
      <c r="F37" s="107" t="str">
        <f ca="1">IF($N37="","",INDEX(Table!$1:$1048576,$N37,COLUMN()))</f>
        <v/>
      </c>
      <c r="G37" s="94" t="str">
        <f ca="1">IF($N37="","",INDEX(Table!$1:$1048576,$N37,COLUMN()))</f>
        <v/>
      </c>
      <c r="H37" s="94" t="str">
        <f ca="1">IF($N37="","",INDEX(Table!$1:$1048576,$N37,COLUMN()))</f>
        <v/>
      </c>
      <c r="I37" s="94" t="str">
        <f ca="1">IF($N37="","",INDEX(Table!$1:$1048576,$N37,COLUMN()))</f>
        <v/>
      </c>
      <c r="J37" s="94" t="str">
        <f ca="1">IF($N37="","",INDEX(Table!$1:$1048576,$N37,COLUMN()))</f>
        <v/>
      </c>
      <c r="K37" s="94" t="str">
        <f ca="1">IF($N37="","",INDEX(Table!$1:$1048576,$N37,COLUMN()))</f>
        <v/>
      </c>
      <c r="L37" s="122" t="str">
        <f ca="1">IF($N37="","",INDEX(Table!$1:$1048576,$N37,COLUMN()))</f>
        <v/>
      </c>
      <c r="M37" s="122" t="str">
        <f ca="1">IF($N37="","",IF(INDEX(Table!$1:$1048576,$N37,COLUMN())=0,"",INDEX(Table!$1:$1048576,$N37,COLUMN())))</f>
        <v/>
      </c>
      <c r="N37" s="93" t="str">
        <f ca="1">IF(A37="","",IF(ISERROR(MATCH(A37,Table!$N:$N,0)),"",MATCH(A37,Table!$N:$N,0)))</f>
        <v/>
      </c>
      <c r="P37" s="1" t="str">
        <f ca="1">IF($N37="","",INDEX(Table!$1:$1048576,$N37,COLUMN()))</f>
        <v/>
      </c>
    </row>
    <row r="38" spans="1:16" ht="14.25" customHeight="1" x14ac:dyDescent="0.2">
      <c r="A38" s="94" t="str">
        <f t="shared" ca="1" si="0"/>
        <v/>
      </c>
      <c r="B38" s="95" t="str">
        <f ca="1">IF($N38="","",INDEX(Table!$1:$1048576,$N38,COLUMN()))</f>
        <v/>
      </c>
      <c r="C38" s="96" t="str">
        <f ca="1">IF($N38="","",INDEX(Table!$1:$1048576,$N38,COLUMN()))</f>
        <v/>
      </c>
      <c r="D38" s="96" t="str">
        <f ca="1">IF($N38="","",INDEX(Table!$1:$1048576,$N38,COLUMN()))</f>
        <v/>
      </c>
      <c r="E38" s="97" t="str">
        <f ca="1">IF($N38="","",INDEX(Table!$1:$1048576,$N38,COLUMN()))</f>
        <v/>
      </c>
      <c r="F38" s="107" t="str">
        <f ca="1">IF($N38="","",INDEX(Table!$1:$1048576,$N38,COLUMN()))</f>
        <v/>
      </c>
      <c r="G38" s="94" t="str">
        <f ca="1">IF($N38="","",INDEX(Table!$1:$1048576,$N38,COLUMN()))</f>
        <v/>
      </c>
      <c r="H38" s="94" t="str">
        <f ca="1">IF($N38="","",INDEX(Table!$1:$1048576,$N38,COLUMN()))</f>
        <v/>
      </c>
      <c r="I38" s="94" t="str">
        <f ca="1">IF($N38="","",INDEX(Table!$1:$1048576,$N38,COLUMN()))</f>
        <v/>
      </c>
      <c r="J38" s="94" t="str">
        <f ca="1">IF($N38="","",INDEX(Table!$1:$1048576,$N38,COLUMN()))</f>
        <v/>
      </c>
      <c r="K38" s="94" t="str">
        <f ca="1">IF($N38="","",INDEX(Table!$1:$1048576,$N38,COLUMN()))</f>
        <v/>
      </c>
      <c r="L38" s="122" t="str">
        <f ca="1">IF($N38="","",INDEX(Table!$1:$1048576,$N38,COLUMN()))</f>
        <v/>
      </c>
      <c r="M38" s="122" t="str">
        <f ca="1">IF($N38="","",IF(INDEX(Table!$1:$1048576,$N38,COLUMN())=0,"",INDEX(Table!$1:$1048576,$N38,COLUMN())))</f>
        <v/>
      </c>
      <c r="N38" s="93" t="str">
        <f ca="1">IF(A38="","",IF(ISERROR(MATCH(A38,Table!$N:$N,0)),"",MATCH(A38,Table!$N:$N,0)))</f>
        <v/>
      </c>
      <c r="P38" s="1" t="str">
        <f ca="1">IF($N38="","",INDEX(Table!$1:$1048576,$N38,COLUMN()))</f>
        <v/>
      </c>
    </row>
    <row r="39" spans="1:16" ht="14.25" customHeight="1" x14ac:dyDescent="0.2">
      <c r="A39" s="94" t="str">
        <f t="shared" ca="1" si="0"/>
        <v/>
      </c>
      <c r="B39" s="95" t="str">
        <f ca="1">IF($N39="","",INDEX(Table!$1:$1048576,$N39,COLUMN()))</f>
        <v/>
      </c>
      <c r="C39" s="96" t="str">
        <f ca="1">IF($N39="","",INDEX(Table!$1:$1048576,$N39,COLUMN()))</f>
        <v/>
      </c>
      <c r="D39" s="96" t="str">
        <f ca="1">IF($N39="","",INDEX(Table!$1:$1048576,$N39,COLUMN()))</f>
        <v/>
      </c>
      <c r="E39" s="97" t="str">
        <f ca="1">IF($N39="","",INDEX(Table!$1:$1048576,$N39,COLUMN()))</f>
        <v/>
      </c>
      <c r="F39" s="107" t="str">
        <f ca="1">IF($N39="","",INDEX(Table!$1:$1048576,$N39,COLUMN()))</f>
        <v/>
      </c>
      <c r="G39" s="94" t="str">
        <f ca="1">IF($N39="","",INDEX(Table!$1:$1048576,$N39,COLUMN()))</f>
        <v/>
      </c>
      <c r="H39" s="94" t="str">
        <f ca="1">IF($N39="","",INDEX(Table!$1:$1048576,$N39,COLUMN()))</f>
        <v/>
      </c>
      <c r="I39" s="94" t="str">
        <f ca="1">IF($N39="","",INDEX(Table!$1:$1048576,$N39,COLUMN()))</f>
        <v/>
      </c>
      <c r="J39" s="94" t="str">
        <f ca="1">IF($N39="","",INDEX(Table!$1:$1048576,$N39,COLUMN()))</f>
        <v/>
      </c>
      <c r="K39" s="94" t="str">
        <f ca="1">IF($N39="","",INDEX(Table!$1:$1048576,$N39,COLUMN()))</f>
        <v/>
      </c>
      <c r="L39" s="122" t="str">
        <f ca="1">IF($N39="","",INDEX(Table!$1:$1048576,$N39,COLUMN()))</f>
        <v/>
      </c>
      <c r="M39" s="122" t="str">
        <f ca="1">IF($N39="","",IF(INDEX(Table!$1:$1048576,$N39,COLUMN())=0,"",INDEX(Table!$1:$1048576,$N39,COLUMN())))</f>
        <v/>
      </c>
      <c r="N39" s="93" t="str">
        <f ca="1">IF(A39="","",IF(ISERROR(MATCH(A39,Table!$N:$N,0)),"",MATCH(A39,Table!$N:$N,0)))</f>
        <v/>
      </c>
      <c r="P39" s="1" t="str">
        <f ca="1">IF($N39="","",INDEX(Table!$1:$1048576,$N39,COLUMN()))</f>
        <v/>
      </c>
    </row>
    <row r="40" spans="1:16" ht="14.25" customHeight="1" x14ac:dyDescent="0.2">
      <c r="A40" s="94" t="str">
        <f t="shared" ca="1" si="0"/>
        <v/>
      </c>
      <c r="B40" s="95" t="str">
        <f ca="1">IF($N40="","",INDEX(Table!$1:$1048576,$N40,COLUMN()))</f>
        <v/>
      </c>
      <c r="C40" s="96" t="str">
        <f ca="1">IF($N40="","",INDEX(Table!$1:$1048576,$N40,COLUMN()))</f>
        <v/>
      </c>
      <c r="D40" s="96" t="str">
        <f ca="1">IF($N40="","",INDEX(Table!$1:$1048576,$N40,COLUMN()))</f>
        <v/>
      </c>
      <c r="E40" s="97" t="str">
        <f ca="1">IF($N40="","",INDEX(Table!$1:$1048576,$N40,COLUMN()))</f>
        <v/>
      </c>
      <c r="F40" s="107" t="str">
        <f ca="1">IF($N40="","",INDEX(Table!$1:$1048576,$N40,COLUMN()))</f>
        <v/>
      </c>
      <c r="G40" s="94" t="str">
        <f ca="1">IF($N40="","",INDEX(Table!$1:$1048576,$N40,COLUMN()))</f>
        <v/>
      </c>
      <c r="H40" s="94" t="str">
        <f ca="1">IF($N40="","",INDEX(Table!$1:$1048576,$N40,COLUMN()))</f>
        <v/>
      </c>
      <c r="I40" s="94" t="str">
        <f ca="1">IF($N40="","",INDEX(Table!$1:$1048576,$N40,COLUMN()))</f>
        <v/>
      </c>
      <c r="J40" s="94" t="str">
        <f ca="1">IF($N40="","",INDEX(Table!$1:$1048576,$N40,COLUMN()))</f>
        <v/>
      </c>
      <c r="K40" s="94" t="str">
        <f ca="1">IF($N40="","",INDEX(Table!$1:$1048576,$N40,COLUMN()))</f>
        <v/>
      </c>
      <c r="L40" s="122" t="str">
        <f ca="1">IF($N40="","",INDEX(Table!$1:$1048576,$N40,COLUMN()))</f>
        <v/>
      </c>
      <c r="M40" s="122" t="str">
        <f ca="1">IF($N40="","",IF(INDEX(Table!$1:$1048576,$N40,COLUMN())=0,"",INDEX(Table!$1:$1048576,$N40,COLUMN())))</f>
        <v/>
      </c>
      <c r="N40" s="93" t="str">
        <f ca="1">IF(A40="","",IF(ISERROR(MATCH(A40,Table!$N:$N,0)),"",MATCH(A40,Table!$N:$N,0)))</f>
        <v/>
      </c>
      <c r="P40" s="1" t="str">
        <f ca="1">IF($N40="","",INDEX(Table!$1:$1048576,$N40,COLUMN()))</f>
        <v/>
      </c>
    </row>
    <row r="41" spans="1:16" ht="14.25" customHeight="1" x14ac:dyDescent="0.2">
      <c r="A41" s="94" t="str">
        <f t="shared" ca="1" si="0"/>
        <v/>
      </c>
      <c r="B41" s="95" t="str">
        <f ca="1">IF($N41="","",INDEX(Table!$1:$1048576,$N41,COLUMN()))</f>
        <v/>
      </c>
      <c r="C41" s="96" t="str">
        <f ca="1">IF($N41="","",INDEX(Table!$1:$1048576,$N41,COLUMN()))</f>
        <v/>
      </c>
      <c r="D41" s="96" t="str">
        <f ca="1">IF($N41="","",INDEX(Table!$1:$1048576,$N41,COLUMN()))</f>
        <v/>
      </c>
      <c r="E41" s="97" t="str">
        <f ca="1">IF($N41="","",INDEX(Table!$1:$1048576,$N41,COLUMN()))</f>
        <v/>
      </c>
      <c r="F41" s="107" t="str">
        <f ca="1">IF($N41="","",INDEX(Table!$1:$1048576,$N41,COLUMN()))</f>
        <v/>
      </c>
      <c r="G41" s="94" t="str">
        <f ca="1">IF($N41="","",INDEX(Table!$1:$1048576,$N41,COLUMN()))</f>
        <v/>
      </c>
      <c r="H41" s="94" t="str">
        <f ca="1">IF($N41="","",INDEX(Table!$1:$1048576,$N41,COLUMN()))</f>
        <v/>
      </c>
      <c r="I41" s="94" t="str">
        <f ca="1">IF($N41="","",INDEX(Table!$1:$1048576,$N41,COLUMN()))</f>
        <v/>
      </c>
      <c r="J41" s="94" t="str">
        <f ca="1">IF($N41="","",INDEX(Table!$1:$1048576,$N41,COLUMN()))</f>
        <v/>
      </c>
      <c r="K41" s="94" t="str">
        <f ca="1">IF($N41="","",INDEX(Table!$1:$1048576,$N41,COLUMN()))</f>
        <v/>
      </c>
      <c r="L41" s="122" t="str">
        <f ca="1">IF($N41="","",INDEX(Table!$1:$1048576,$N41,COLUMN()))</f>
        <v/>
      </c>
      <c r="M41" s="122" t="str">
        <f ca="1">IF($N41="","",IF(INDEX(Table!$1:$1048576,$N41,COLUMN())=0,"",INDEX(Table!$1:$1048576,$N41,COLUMN())))</f>
        <v/>
      </c>
      <c r="N41" s="93" t="str">
        <f ca="1">IF(A41="","",IF(ISERROR(MATCH(A41,Table!$N:$N,0)),"",MATCH(A41,Table!$N:$N,0)))</f>
        <v/>
      </c>
      <c r="P41" s="1" t="str">
        <f ca="1">IF($N41="","",INDEX(Table!$1:$1048576,$N41,COLUMN()))</f>
        <v/>
      </c>
    </row>
    <row r="42" spans="1:16" ht="14.25" customHeight="1" x14ac:dyDescent="0.2">
      <c r="A42" s="94" t="str">
        <f t="shared" ca="1" si="0"/>
        <v/>
      </c>
      <c r="B42" s="95" t="str">
        <f ca="1">IF($N42="","",INDEX(Table!$1:$1048576,$N42,COLUMN()))</f>
        <v/>
      </c>
      <c r="C42" s="96" t="str">
        <f ca="1">IF($N42="","",INDEX(Table!$1:$1048576,$N42,COLUMN()))</f>
        <v/>
      </c>
      <c r="D42" s="96" t="str">
        <f ca="1">IF($N42="","",INDEX(Table!$1:$1048576,$N42,COLUMN()))</f>
        <v/>
      </c>
      <c r="E42" s="97" t="str">
        <f ca="1">IF($N42="","",INDEX(Table!$1:$1048576,$N42,COLUMN()))</f>
        <v/>
      </c>
      <c r="F42" s="107" t="str">
        <f ca="1">IF($N42="","",INDEX(Table!$1:$1048576,$N42,COLUMN()))</f>
        <v/>
      </c>
      <c r="G42" s="94" t="str">
        <f ca="1">IF($N42="","",INDEX(Table!$1:$1048576,$N42,COLUMN()))</f>
        <v/>
      </c>
      <c r="H42" s="94" t="str">
        <f ca="1">IF($N42="","",INDEX(Table!$1:$1048576,$N42,COLUMN()))</f>
        <v/>
      </c>
      <c r="I42" s="94" t="str">
        <f ca="1">IF($N42="","",INDEX(Table!$1:$1048576,$N42,COLUMN()))</f>
        <v/>
      </c>
      <c r="J42" s="94" t="str">
        <f ca="1">IF($N42="","",INDEX(Table!$1:$1048576,$N42,COLUMN()))</f>
        <v/>
      </c>
      <c r="K42" s="94" t="str">
        <f ca="1">IF($N42="","",INDEX(Table!$1:$1048576,$N42,COLUMN()))</f>
        <v/>
      </c>
      <c r="L42" s="122" t="str">
        <f ca="1">IF($N42="","",INDEX(Table!$1:$1048576,$N42,COLUMN()))</f>
        <v/>
      </c>
      <c r="M42" s="122" t="str">
        <f ca="1">IF($N42="","",IF(INDEX(Table!$1:$1048576,$N42,COLUMN())=0,"",INDEX(Table!$1:$1048576,$N42,COLUMN())))</f>
        <v/>
      </c>
      <c r="N42" s="93" t="str">
        <f ca="1">IF(A42="","",IF(ISERROR(MATCH(A42,Table!$N:$N,0)),"",MATCH(A42,Table!$N:$N,0)))</f>
        <v/>
      </c>
      <c r="P42" s="1" t="str">
        <f ca="1">IF($N42="","",INDEX(Table!$1:$1048576,$N42,COLUMN()))</f>
        <v/>
      </c>
    </row>
    <row r="43" spans="1:16" ht="14.25" customHeight="1" x14ac:dyDescent="0.2">
      <c r="A43" s="94" t="str">
        <f t="shared" ca="1" si="0"/>
        <v/>
      </c>
      <c r="B43" s="95" t="str">
        <f ca="1">IF($N43="","",INDEX(Table!$1:$1048576,$N43,COLUMN()))</f>
        <v/>
      </c>
      <c r="C43" s="96" t="str">
        <f ca="1">IF($N43="","",INDEX(Table!$1:$1048576,$N43,COLUMN()))</f>
        <v/>
      </c>
      <c r="D43" s="96" t="str">
        <f ca="1">IF($N43="","",INDEX(Table!$1:$1048576,$N43,COLUMN()))</f>
        <v/>
      </c>
      <c r="E43" s="97" t="str">
        <f ca="1">IF($N43="","",INDEX(Table!$1:$1048576,$N43,COLUMN()))</f>
        <v/>
      </c>
      <c r="F43" s="107" t="str">
        <f ca="1">IF($N43="","",INDEX(Table!$1:$1048576,$N43,COLUMN()))</f>
        <v/>
      </c>
      <c r="G43" s="94" t="str">
        <f ca="1">IF($N43="","",INDEX(Table!$1:$1048576,$N43,COLUMN()))</f>
        <v/>
      </c>
      <c r="H43" s="94" t="str">
        <f ca="1">IF($N43="","",INDEX(Table!$1:$1048576,$N43,COLUMN()))</f>
        <v/>
      </c>
      <c r="I43" s="94" t="str">
        <f ca="1">IF($N43="","",INDEX(Table!$1:$1048576,$N43,COLUMN()))</f>
        <v/>
      </c>
      <c r="J43" s="94" t="str">
        <f ca="1">IF($N43="","",INDEX(Table!$1:$1048576,$N43,COLUMN()))</f>
        <v/>
      </c>
      <c r="K43" s="94" t="str">
        <f ca="1">IF($N43="","",INDEX(Table!$1:$1048576,$N43,COLUMN()))</f>
        <v/>
      </c>
      <c r="L43" s="122" t="str">
        <f ca="1">IF($N43="","",INDEX(Table!$1:$1048576,$N43,COLUMN()))</f>
        <v/>
      </c>
      <c r="M43" s="122" t="str">
        <f ca="1">IF($N43="","",IF(INDEX(Table!$1:$1048576,$N43,COLUMN())=0,"",INDEX(Table!$1:$1048576,$N43,COLUMN())))</f>
        <v/>
      </c>
      <c r="N43" s="93" t="str">
        <f ca="1">IF(A43="","",IF(ISERROR(MATCH(A43,Table!$N:$N,0)),"",MATCH(A43,Table!$N:$N,0)))</f>
        <v/>
      </c>
      <c r="P43" s="1" t="str">
        <f ca="1">IF($N43="","",INDEX(Table!$1:$1048576,$N43,COLUMN()))</f>
        <v/>
      </c>
    </row>
    <row r="44" spans="1:16" ht="14.25" customHeight="1" x14ac:dyDescent="0.2">
      <c r="A44" s="94" t="str">
        <f t="shared" ca="1" si="0"/>
        <v/>
      </c>
      <c r="B44" s="95" t="str">
        <f ca="1">IF($N44="","",INDEX(Table!$1:$1048576,$N44,COLUMN()))</f>
        <v/>
      </c>
      <c r="C44" s="96" t="str">
        <f ca="1">IF($N44="","",INDEX(Table!$1:$1048576,$N44,COLUMN()))</f>
        <v/>
      </c>
      <c r="D44" s="96" t="str">
        <f ca="1">IF($N44="","",INDEX(Table!$1:$1048576,$N44,COLUMN()))</f>
        <v/>
      </c>
      <c r="E44" s="97" t="str">
        <f ca="1">IF($N44="","",INDEX(Table!$1:$1048576,$N44,COLUMN()))</f>
        <v/>
      </c>
      <c r="F44" s="107" t="str">
        <f ca="1">IF($N44="","",INDEX(Table!$1:$1048576,$N44,COLUMN()))</f>
        <v/>
      </c>
      <c r="G44" s="94" t="str">
        <f ca="1">IF($N44="","",INDEX(Table!$1:$1048576,$N44,COLUMN()))</f>
        <v/>
      </c>
      <c r="H44" s="94" t="str">
        <f ca="1">IF($N44="","",INDEX(Table!$1:$1048576,$N44,COLUMN()))</f>
        <v/>
      </c>
      <c r="I44" s="94" t="str">
        <f ca="1">IF($N44="","",INDEX(Table!$1:$1048576,$N44,COLUMN()))</f>
        <v/>
      </c>
      <c r="J44" s="94" t="str">
        <f ca="1">IF($N44="","",INDEX(Table!$1:$1048576,$N44,COLUMN()))</f>
        <v/>
      </c>
      <c r="K44" s="94" t="str">
        <f ca="1">IF($N44="","",INDEX(Table!$1:$1048576,$N44,COLUMN()))</f>
        <v/>
      </c>
      <c r="L44" s="122" t="str">
        <f ca="1">IF($N44="","",INDEX(Table!$1:$1048576,$N44,COLUMN()))</f>
        <v/>
      </c>
      <c r="M44" s="122" t="str">
        <f ca="1">IF($N44="","",IF(INDEX(Table!$1:$1048576,$N44,COLUMN())=0,"",INDEX(Table!$1:$1048576,$N44,COLUMN())))</f>
        <v/>
      </c>
      <c r="N44" s="93" t="str">
        <f ca="1">IF(A44="","",IF(ISERROR(MATCH(A44,Table!$N:$N,0)),"",MATCH(A44,Table!$N:$N,0)))</f>
        <v/>
      </c>
      <c r="P44" s="1" t="str">
        <f ca="1">IF($N44="","",INDEX(Table!$1:$1048576,$N44,COLUMN()))</f>
        <v/>
      </c>
    </row>
    <row r="45" spans="1:16" ht="14.25" customHeight="1" x14ac:dyDescent="0.2">
      <c r="A45" s="94" t="str">
        <f t="shared" ca="1" si="0"/>
        <v/>
      </c>
      <c r="B45" s="95" t="str">
        <f ca="1">IF($N45="","",INDEX(Table!$1:$1048576,$N45,COLUMN()))</f>
        <v/>
      </c>
      <c r="C45" s="96" t="str">
        <f ca="1">IF($N45="","",INDEX(Table!$1:$1048576,$N45,COLUMN()))</f>
        <v/>
      </c>
      <c r="D45" s="96" t="str">
        <f ca="1">IF($N45="","",INDEX(Table!$1:$1048576,$N45,COLUMN()))</f>
        <v/>
      </c>
      <c r="E45" s="97" t="str">
        <f ca="1">IF($N45="","",INDEX(Table!$1:$1048576,$N45,COLUMN()))</f>
        <v/>
      </c>
      <c r="F45" s="107" t="str">
        <f ca="1">IF($N45="","",INDEX(Table!$1:$1048576,$N45,COLUMN()))</f>
        <v/>
      </c>
      <c r="G45" s="94" t="str">
        <f ca="1">IF($N45="","",INDEX(Table!$1:$1048576,$N45,COLUMN()))</f>
        <v/>
      </c>
      <c r="H45" s="94" t="str">
        <f ca="1">IF($N45="","",INDEX(Table!$1:$1048576,$N45,COLUMN()))</f>
        <v/>
      </c>
      <c r="I45" s="94" t="str">
        <f ca="1">IF($N45="","",INDEX(Table!$1:$1048576,$N45,COLUMN()))</f>
        <v/>
      </c>
      <c r="J45" s="94" t="str">
        <f ca="1">IF($N45="","",INDEX(Table!$1:$1048576,$N45,COLUMN()))</f>
        <v/>
      </c>
      <c r="K45" s="94" t="str">
        <f ca="1">IF($N45="","",INDEX(Table!$1:$1048576,$N45,COLUMN()))</f>
        <v/>
      </c>
      <c r="L45" s="122" t="str">
        <f ca="1">IF($N45="","",INDEX(Table!$1:$1048576,$N45,COLUMN()))</f>
        <v/>
      </c>
      <c r="M45" s="122" t="str">
        <f ca="1">IF($N45="","",IF(INDEX(Table!$1:$1048576,$N45,COLUMN())=0,"",INDEX(Table!$1:$1048576,$N45,COLUMN())))</f>
        <v/>
      </c>
      <c r="N45" s="93" t="str">
        <f ca="1">IF(A45="","",IF(ISERROR(MATCH(A45,Table!$N:$N,0)),"",MATCH(A45,Table!$N:$N,0)))</f>
        <v/>
      </c>
      <c r="P45" s="1" t="str">
        <f ca="1">IF($N45="","",INDEX(Table!$1:$1048576,$N45,COLUMN()))</f>
        <v/>
      </c>
    </row>
    <row r="46" spans="1:16" ht="14.25" customHeight="1" x14ac:dyDescent="0.2">
      <c r="A46" s="94" t="str">
        <f t="shared" ca="1" si="0"/>
        <v/>
      </c>
      <c r="B46" s="95" t="str">
        <f ca="1">IF($N46="","",INDEX(Table!$1:$1048576,$N46,COLUMN()))</f>
        <v/>
      </c>
      <c r="C46" s="96" t="str">
        <f ca="1">IF($N46="","",INDEX(Table!$1:$1048576,$N46,COLUMN()))</f>
        <v/>
      </c>
      <c r="D46" s="96" t="str">
        <f ca="1">IF($N46="","",INDEX(Table!$1:$1048576,$N46,COLUMN()))</f>
        <v/>
      </c>
      <c r="E46" s="97" t="str">
        <f ca="1">IF($N46="","",INDEX(Table!$1:$1048576,$N46,COLUMN()))</f>
        <v/>
      </c>
      <c r="F46" s="107" t="str">
        <f ca="1">IF($N46="","",INDEX(Table!$1:$1048576,$N46,COLUMN()))</f>
        <v/>
      </c>
      <c r="G46" s="94" t="str">
        <f ca="1">IF($N46="","",INDEX(Table!$1:$1048576,$N46,COLUMN()))</f>
        <v/>
      </c>
      <c r="H46" s="94" t="str">
        <f ca="1">IF($N46="","",INDEX(Table!$1:$1048576,$N46,COLUMN()))</f>
        <v/>
      </c>
      <c r="I46" s="94" t="str">
        <f ca="1">IF($N46="","",INDEX(Table!$1:$1048576,$N46,COLUMN()))</f>
        <v/>
      </c>
      <c r="J46" s="94" t="str">
        <f ca="1">IF($N46="","",INDEX(Table!$1:$1048576,$N46,COLUMN()))</f>
        <v/>
      </c>
      <c r="K46" s="94" t="str">
        <f ca="1">IF($N46="","",INDEX(Table!$1:$1048576,$N46,COLUMN()))</f>
        <v/>
      </c>
      <c r="L46" s="122" t="str">
        <f ca="1">IF($N46="","",INDEX(Table!$1:$1048576,$N46,COLUMN()))</f>
        <v/>
      </c>
      <c r="M46" s="122" t="str">
        <f ca="1">IF($N46="","",IF(INDEX(Table!$1:$1048576,$N46,COLUMN())=0,"",INDEX(Table!$1:$1048576,$N46,COLUMN())))</f>
        <v/>
      </c>
      <c r="N46" s="93" t="str">
        <f ca="1">IF(A46="","",IF(ISERROR(MATCH(A46,Table!$N:$N,0)),"",MATCH(A46,Table!$N:$N,0)))</f>
        <v/>
      </c>
      <c r="P46" s="1" t="str">
        <f ca="1">IF($N46="","",INDEX(Table!$1:$1048576,$N46,COLUMN()))</f>
        <v/>
      </c>
    </row>
    <row r="47" spans="1:16" ht="14.25" customHeight="1" x14ac:dyDescent="0.2">
      <c r="A47" s="94" t="str">
        <f t="shared" ca="1" si="0"/>
        <v/>
      </c>
      <c r="B47" s="95" t="str">
        <f ca="1">IF($N47="","",INDEX(Table!$1:$1048576,$N47,COLUMN()))</f>
        <v/>
      </c>
      <c r="C47" s="96" t="str">
        <f ca="1">IF($N47="","",INDEX(Table!$1:$1048576,$N47,COLUMN()))</f>
        <v/>
      </c>
      <c r="D47" s="96" t="str">
        <f ca="1">IF($N47="","",INDEX(Table!$1:$1048576,$N47,COLUMN()))</f>
        <v/>
      </c>
      <c r="E47" s="97" t="str">
        <f ca="1">IF($N47="","",INDEX(Table!$1:$1048576,$N47,COLUMN()))</f>
        <v/>
      </c>
      <c r="F47" s="107" t="str">
        <f ca="1">IF($N47="","",INDEX(Table!$1:$1048576,$N47,COLUMN()))</f>
        <v/>
      </c>
      <c r="G47" s="94" t="str">
        <f ca="1">IF($N47="","",INDEX(Table!$1:$1048576,$N47,COLUMN()))</f>
        <v/>
      </c>
      <c r="H47" s="94" t="str">
        <f ca="1">IF($N47="","",INDEX(Table!$1:$1048576,$N47,COLUMN()))</f>
        <v/>
      </c>
      <c r="I47" s="94" t="str">
        <f ca="1">IF($N47="","",INDEX(Table!$1:$1048576,$N47,COLUMN()))</f>
        <v/>
      </c>
      <c r="J47" s="94" t="str">
        <f ca="1">IF($N47="","",INDEX(Table!$1:$1048576,$N47,COLUMN()))</f>
        <v/>
      </c>
      <c r="K47" s="94" t="str">
        <f ca="1">IF($N47="","",INDEX(Table!$1:$1048576,$N47,COLUMN()))</f>
        <v/>
      </c>
      <c r="L47" s="122" t="str">
        <f ca="1">IF($N47="","",INDEX(Table!$1:$1048576,$N47,COLUMN()))</f>
        <v/>
      </c>
      <c r="M47" s="122" t="str">
        <f ca="1">IF($N47="","",IF(INDEX(Table!$1:$1048576,$N47,COLUMN())=0,"",INDEX(Table!$1:$1048576,$N47,COLUMN())))</f>
        <v/>
      </c>
      <c r="N47" s="93" t="str">
        <f ca="1">IF(A47="","",IF(ISERROR(MATCH(A47,Table!$N:$N,0)),"",MATCH(A47,Table!$N:$N,0)))</f>
        <v/>
      </c>
      <c r="P47" s="1" t="str">
        <f ca="1">IF($N47="","",INDEX(Table!$1:$1048576,$N47,COLUMN()))</f>
        <v/>
      </c>
    </row>
    <row r="48" spans="1:16" ht="14.25" customHeight="1" x14ac:dyDescent="0.2">
      <c r="A48" s="94" t="str">
        <f t="shared" ca="1" si="0"/>
        <v/>
      </c>
      <c r="B48" s="95" t="str">
        <f ca="1">IF($N48="","",INDEX(Table!$1:$1048576,$N48,COLUMN()))</f>
        <v/>
      </c>
      <c r="C48" s="96" t="str">
        <f ca="1">IF($N48="","",INDEX(Table!$1:$1048576,$N48,COLUMN()))</f>
        <v/>
      </c>
      <c r="D48" s="96" t="str">
        <f ca="1">IF($N48="","",INDEX(Table!$1:$1048576,$N48,COLUMN()))</f>
        <v/>
      </c>
      <c r="E48" s="97" t="str">
        <f ca="1">IF($N48="","",INDEX(Table!$1:$1048576,$N48,COLUMN()))</f>
        <v/>
      </c>
      <c r="F48" s="107" t="str">
        <f ca="1">IF($N48="","",INDEX(Table!$1:$1048576,$N48,COLUMN()))</f>
        <v/>
      </c>
      <c r="G48" s="94" t="str">
        <f ca="1">IF($N48="","",INDEX(Table!$1:$1048576,$N48,COLUMN()))</f>
        <v/>
      </c>
      <c r="H48" s="94" t="str">
        <f ca="1">IF($N48="","",INDEX(Table!$1:$1048576,$N48,COLUMN()))</f>
        <v/>
      </c>
      <c r="I48" s="94" t="str">
        <f ca="1">IF($N48="","",INDEX(Table!$1:$1048576,$N48,COLUMN()))</f>
        <v/>
      </c>
      <c r="J48" s="94" t="str">
        <f ca="1">IF($N48="","",INDEX(Table!$1:$1048576,$N48,COLUMN()))</f>
        <v/>
      </c>
      <c r="K48" s="94" t="str">
        <f ca="1">IF($N48="","",INDEX(Table!$1:$1048576,$N48,COLUMN()))</f>
        <v/>
      </c>
      <c r="L48" s="122" t="str">
        <f ca="1">IF($N48="","",INDEX(Table!$1:$1048576,$N48,COLUMN()))</f>
        <v/>
      </c>
      <c r="M48" s="122" t="str">
        <f ca="1">IF($N48="","",IF(INDEX(Table!$1:$1048576,$N48,COLUMN())=0,"",INDEX(Table!$1:$1048576,$N48,COLUMN())))</f>
        <v/>
      </c>
      <c r="N48" s="93" t="str">
        <f ca="1">IF(A48="","",IF(ISERROR(MATCH(A48,Table!$N:$N,0)),"",MATCH(A48,Table!$N:$N,0)))</f>
        <v/>
      </c>
      <c r="P48" s="1" t="str">
        <f ca="1">IF($N48="","",INDEX(Table!$1:$1048576,$N48,COLUMN()))</f>
        <v/>
      </c>
    </row>
    <row r="49" spans="1:16" ht="14.25" customHeight="1" x14ac:dyDescent="0.2">
      <c r="A49" s="94" t="str">
        <f t="shared" ca="1" si="0"/>
        <v/>
      </c>
      <c r="B49" s="95" t="str">
        <f ca="1">IF($N49="","",INDEX(Table!$1:$1048576,$N49,COLUMN()))</f>
        <v/>
      </c>
      <c r="C49" s="96" t="str">
        <f ca="1">IF($N49="","",INDEX(Table!$1:$1048576,$N49,COLUMN()))</f>
        <v/>
      </c>
      <c r="D49" s="96" t="str">
        <f ca="1">IF($N49="","",INDEX(Table!$1:$1048576,$N49,COLUMN()))</f>
        <v/>
      </c>
      <c r="E49" s="97" t="str">
        <f ca="1">IF($N49="","",INDEX(Table!$1:$1048576,$N49,COLUMN()))</f>
        <v/>
      </c>
      <c r="F49" s="107" t="str">
        <f ca="1">IF($N49="","",INDEX(Table!$1:$1048576,$N49,COLUMN()))</f>
        <v/>
      </c>
      <c r="G49" s="94" t="str">
        <f ca="1">IF($N49="","",INDEX(Table!$1:$1048576,$N49,COLUMN()))</f>
        <v/>
      </c>
      <c r="H49" s="94" t="str">
        <f ca="1">IF($N49="","",INDEX(Table!$1:$1048576,$N49,COLUMN()))</f>
        <v/>
      </c>
      <c r="I49" s="94" t="str">
        <f ca="1">IF($N49="","",INDEX(Table!$1:$1048576,$N49,COLUMN()))</f>
        <v/>
      </c>
      <c r="J49" s="94" t="str">
        <f ca="1">IF($N49="","",INDEX(Table!$1:$1048576,$N49,COLUMN()))</f>
        <v/>
      </c>
      <c r="K49" s="94" t="str">
        <f ca="1">IF($N49="","",INDEX(Table!$1:$1048576,$N49,COLUMN()))</f>
        <v/>
      </c>
      <c r="L49" s="122" t="str">
        <f ca="1">IF($N49="","",INDEX(Table!$1:$1048576,$N49,COLUMN()))</f>
        <v/>
      </c>
      <c r="M49" s="122" t="str">
        <f ca="1">IF($N49="","",IF(INDEX(Table!$1:$1048576,$N49,COLUMN())=0,"",INDEX(Table!$1:$1048576,$N49,COLUMN())))</f>
        <v/>
      </c>
      <c r="N49" s="93" t="str">
        <f ca="1">IF(A49="","",IF(ISERROR(MATCH(A49,Table!$N:$N,0)),"",MATCH(A49,Table!$N:$N,0)))</f>
        <v/>
      </c>
      <c r="P49" s="1" t="str">
        <f ca="1">IF($N49="","",INDEX(Table!$1:$1048576,$N49,COLUMN()))</f>
        <v/>
      </c>
    </row>
    <row r="50" spans="1:16" ht="14.25" customHeight="1" x14ac:dyDescent="0.2">
      <c r="A50" s="94" t="str">
        <f t="shared" ca="1" si="0"/>
        <v/>
      </c>
      <c r="B50" s="95" t="str">
        <f ca="1">IF($N50="","",INDEX(Table!$1:$1048576,$N50,COLUMN()))</f>
        <v/>
      </c>
      <c r="C50" s="96" t="str">
        <f ca="1">IF($N50="","",INDEX(Table!$1:$1048576,$N50,COLUMN()))</f>
        <v/>
      </c>
      <c r="D50" s="96" t="str">
        <f ca="1">IF($N50="","",INDEX(Table!$1:$1048576,$N50,COLUMN()))</f>
        <v/>
      </c>
      <c r="E50" s="97" t="str">
        <f ca="1">IF($N50="","",INDEX(Table!$1:$1048576,$N50,COLUMN()))</f>
        <v/>
      </c>
      <c r="F50" s="107" t="str">
        <f ca="1">IF($N50="","",INDEX(Table!$1:$1048576,$N50,COLUMN()))</f>
        <v/>
      </c>
      <c r="G50" s="94" t="str">
        <f ca="1">IF($N50="","",INDEX(Table!$1:$1048576,$N50,COLUMN()))</f>
        <v/>
      </c>
      <c r="H50" s="94" t="str">
        <f ca="1">IF($N50="","",INDEX(Table!$1:$1048576,$N50,COLUMN()))</f>
        <v/>
      </c>
      <c r="I50" s="94" t="str">
        <f ca="1">IF($N50="","",INDEX(Table!$1:$1048576,$N50,COLUMN()))</f>
        <v/>
      </c>
      <c r="J50" s="94" t="str">
        <f ca="1">IF($N50="","",INDEX(Table!$1:$1048576,$N50,COLUMN()))</f>
        <v/>
      </c>
      <c r="K50" s="94" t="str">
        <f ca="1">IF($N50="","",INDEX(Table!$1:$1048576,$N50,COLUMN()))</f>
        <v/>
      </c>
      <c r="L50" s="122" t="str">
        <f ca="1">IF($N50="","",INDEX(Table!$1:$1048576,$N50,COLUMN()))</f>
        <v/>
      </c>
      <c r="M50" s="122" t="str">
        <f ca="1">IF($N50="","",IF(INDEX(Table!$1:$1048576,$N50,COLUMN())=0,"",INDEX(Table!$1:$1048576,$N50,COLUMN())))</f>
        <v/>
      </c>
      <c r="N50" s="93" t="str">
        <f ca="1">IF(A50="","",IF(ISERROR(MATCH(A50,Table!$N:$N,0)),"",MATCH(A50,Table!$N:$N,0)))</f>
        <v/>
      </c>
      <c r="P50" s="1" t="str">
        <f ca="1">IF($N50="","",INDEX(Table!$1:$1048576,$N50,COLUMN()))</f>
        <v/>
      </c>
    </row>
    <row r="51" spans="1:16" ht="14.25" customHeight="1" x14ac:dyDescent="0.2">
      <c r="A51" s="94" t="str">
        <f t="shared" ca="1" si="0"/>
        <v/>
      </c>
      <c r="B51" s="95" t="str">
        <f>IF($N51="","",INDEX(Table!$1:$1048576,$N51,COLUMN()))</f>
        <v/>
      </c>
      <c r="C51" s="96" t="str">
        <f>IF($N51="","",INDEX(Table!$1:$1048576,$N51,COLUMN()))</f>
        <v/>
      </c>
      <c r="D51" s="96" t="str">
        <f>IF($N51="","",INDEX(Table!$1:$1048576,$N51,COLUMN()))</f>
        <v/>
      </c>
      <c r="E51" s="97" t="str">
        <f>IF($N51="","",INDEX(Table!$1:$1048576,$N51,COLUMN()))</f>
        <v/>
      </c>
      <c r="F51" s="107" t="str">
        <f>IF($N51="","",INDEX(Table!$1:$1048576,$N51,COLUMN()))</f>
        <v/>
      </c>
      <c r="G51" s="94" t="str">
        <f>IF($N51="","",INDEX(Table!$1:$1048576,$N51,COLUMN()))</f>
        <v/>
      </c>
      <c r="H51" s="94" t="str">
        <f>IF($N51="","",INDEX(Table!$1:$1048576,$N51,COLUMN()))</f>
        <v/>
      </c>
      <c r="I51" s="94" t="str">
        <f>IF($N51="","",INDEX(Table!$1:$1048576,$N51,COLUMN()))</f>
        <v/>
      </c>
      <c r="J51" s="94" t="str">
        <f>IF($N51="","",INDEX(Table!$1:$1048576,$N51,COLUMN()))</f>
        <v/>
      </c>
      <c r="K51" s="94" t="str">
        <f>IF($N51="","",INDEX(Table!$1:$1048576,$N51,COLUMN()))</f>
        <v/>
      </c>
      <c r="L51" s="94"/>
      <c r="M51" s="94"/>
      <c r="N51" s="93"/>
    </row>
    <row r="52" spans="1:16" ht="14.25" customHeight="1" x14ac:dyDescent="0.2">
      <c r="B52" s="1" t="str">
        <f>IF($N52="","",INDEX(Table!$1:$1048576,$N52,COLUMN()))</f>
        <v/>
      </c>
      <c r="C52" s="1" t="str">
        <f>IF($N52="","",INDEX(Table!$1:$1048576,$N52,COLUMN()))</f>
        <v/>
      </c>
      <c r="D52" s="1" t="str">
        <f>IF($N52="","",INDEX(Table!$1:$1048576,$N52,COLUMN()))</f>
        <v/>
      </c>
      <c r="E52" s="1" t="str">
        <f>IF($N52="","",INDEX(Table!$1:$1048576,$N52,COLUMN()))</f>
        <v/>
      </c>
      <c r="F52" s="108"/>
      <c r="G52" s="1" t="str">
        <f>IF($N52="","",INDEX(Table!$1:$1048576,$N52,COLUMN()))</f>
        <v/>
      </c>
      <c r="H52" s="1" t="str">
        <f>IF($N52="","",INDEX(Table!$1:$1048576,$N52,COLUMN()))</f>
        <v/>
      </c>
      <c r="I52" s="1" t="str">
        <f>IF($N52="","",INDEX(Table!$1:$1048576,$N52,COLUMN()))</f>
        <v/>
      </c>
      <c r="J52" s="1" t="str">
        <f>IF($N52="","",INDEX(Table!$1:$1048576,$N52,COLUMN()))</f>
        <v/>
      </c>
      <c r="K52" s="1" t="str">
        <f>IF($N52="","",INDEX(Table!$1:$1048576,$N52,COLUMN()))</f>
        <v/>
      </c>
      <c r="N52" s="93"/>
    </row>
    <row r="53" spans="1:16" ht="14.25" customHeight="1" x14ac:dyDescent="0.2">
      <c r="F53" s="108"/>
      <c r="N53" s="93"/>
    </row>
    <row r="54" spans="1:16" ht="14.25" customHeight="1" x14ac:dyDescent="0.2">
      <c r="F54" s="108"/>
      <c r="N54" s="93"/>
    </row>
    <row r="55" spans="1:16" ht="14.25" customHeight="1" x14ac:dyDescent="0.2">
      <c r="F55" s="108"/>
      <c r="N55" s="93"/>
    </row>
    <row r="56" spans="1:16" ht="14.25" customHeight="1" x14ac:dyDescent="0.2">
      <c r="F56" s="108"/>
    </row>
    <row r="57" spans="1:16" ht="14.25" customHeight="1" x14ac:dyDescent="0.2">
      <c r="F57" s="108"/>
    </row>
    <row r="58" spans="1:16" ht="14.25" customHeight="1" x14ac:dyDescent="0.2">
      <c r="F58" s="108"/>
    </row>
    <row r="59" spans="1:16" ht="14.25" customHeight="1" x14ac:dyDescent="0.2">
      <c r="F59" s="108"/>
    </row>
    <row r="60" spans="1:16" ht="14.25" customHeight="1" x14ac:dyDescent="0.2">
      <c r="F60" s="108"/>
    </row>
    <row r="61" spans="1:16" ht="14.25" customHeight="1" x14ac:dyDescent="0.2">
      <c r="F61" s="108"/>
    </row>
    <row r="62" spans="1:16" ht="14.25" customHeight="1" x14ac:dyDescent="0.2">
      <c r="F62" s="108"/>
    </row>
    <row r="63" spans="1:16" ht="14.25" customHeight="1" x14ac:dyDescent="0.2">
      <c r="F63" s="108"/>
    </row>
    <row r="64" spans="1:16" ht="14.25" customHeight="1" x14ac:dyDescent="0.2">
      <c r="F64" s="108"/>
    </row>
    <row r="65" spans="6:6" ht="14.25" customHeight="1" x14ac:dyDescent="0.2">
      <c r="F65" s="108"/>
    </row>
    <row r="66" spans="6:6" ht="14.25" customHeight="1" x14ac:dyDescent="0.2">
      <c r="F66" s="108"/>
    </row>
    <row r="67" spans="6:6" ht="14.25" customHeight="1" x14ac:dyDescent="0.2">
      <c r="F67" s="108"/>
    </row>
    <row r="68" spans="6:6" x14ac:dyDescent="0.2">
      <c r="F68" s="108"/>
    </row>
    <row r="69" spans="6:6" x14ac:dyDescent="0.2">
      <c r="F69" s="108"/>
    </row>
  </sheetData>
  <sheetCalcPr fullCalcOnLoad="1"/>
  <mergeCells count="15">
    <mergeCell ref="M8:M10"/>
    <mergeCell ref="N6:N7"/>
    <mergeCell ref="N8:N10"/>
    <mergeCell ref="F8:H9"/>
    <mergeCell ref="L8:L10"/>
    <mergeCell ref="A5:D6"/>
    <mergeCell ref="E4:G5"/>
    <mergeCell ref="I8:I10"/>
    <mergeCell ref="K8:K10"/>
    <mergeCell ref="J8:J10"/>
    <mergeCell ref="A8:A10"/>
    <mergeCell ref="B8:B10"/>
    <mergeCell ref="C8:C10"/>
    <mergeCell ref="D8:D10"/>
    <mergeCell ref="E8:E10"/>
  </mergeCells>
  <phoneticPr fontId="1"/>
  <conditionalFormatting sqref="A11:M51">
    <cfRule type="expression" dxfId="1" priority="1" stopIfTrue="1">
      <formula>MOD(ROW(),2)=0</formula>
    </cfRule>
  </conditionalFormatting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4:M69"/>
  <sheetViews>
    <sheetView zoomScale="75" workbookViewId="0">
      <pane xSplit="4" ySplit="10" topLeftCell="E11" activePane="bottomRight" state="frozen"/>
      <selection pane="topRight" activeCell="D1" sqref="D1"/>
      <selection pane="bottomLeft" activeCell="A11" sqref="A11"/>
      <selection pane="bottomRight" activeCell="E11" sqref="E11"/>
    </sheetView>
  </sheetViews>
  <sheetFormatPr defaultRowHeight="14.25" x14ac:dyDescent="0.2"/>
  <cols>
    <col min="1" max="1" width="6.625" style="1" customWidth="1"/>
    <col min="2" max="2" width="18.375" style="1" bestFit="1" customWidth="1"/>
    <col min="3" max="5" width="12.625" style="1" customWidth="1"/>
    <col min="6" max="6" width="16.625" style="1" customWidth="1"/>
    <col min="7" max="9" width="8.625" style="1" customWidth="1"/>
    <col min="10" max="11" width="12.625" style="1" customWidth="1"/>
    <col min="12" max="13" width="8.625" style="1" customWidth="1"/>
    <col min="14" max="16384" width="9" style="1"/>
  </cols>
  <sheetData>
    <row r="4" spans="1:13" x14ac:dyDescent="0.2">
      <c r="E4" s="227" t="s">
        <v>33</v>
      </c>
      <c r="F4" s="227"/>
      <c r="G4" s="227"/>
    </row>
    <row r="5" spans="1:13" x14ac:dyDescent="0.2">
      <c r="A5" s="240" t="s">
        <v>20</v>
      </c>
      <c r="B5" s="240"/>
      <c r="C5" s="240"/>
      <c r="D5" s="241"/>
      <c r="E5" s="227"/>
      <c r="F5" s="227"/>
      <c r="G5" s="227"/>
    </row>
    <row r="6" spans="1:13" x14ac:dyDescent="0.2">
      <c r="A6" s="240"/>
      <c r="B6" s="240"/>
      <c r="C6" s="240"/>
      <c r="D6" s="241"/>
    </row>
    <row r="8" spans="1:13" ht="14.25" customHeight="1" x14ac:dyDescent="0.2">
      <c r="A8" s="242" t="s">
        <v>15</v>
      </c>
      <c r="B8" s="235" t="s">
        <v>8</v>
      </c>
      <c r="C8" s="235" t="s">
        <v>30</v>
      </c>
      <c r="D8" s="235" t="s">
        <v>12</v>
      </c>
      <c r="E8" s="235" t="s">
        <v>11</v>
      </c>
      <c r="F8" s="236" t="s">
        <v>24</v>
      </c>
      <c r="G8" s="237"/>
      <c r="H8" s="238"/>
      <c r="I8" s="235" t="s">
        <v>9</v>
      </c>
      <c r="J8" s="239" t="s">
        <v>13</v>
      </c>
      <c r="K8" s="235" t="s">
        <v>10</v>
      </c>
      <c r="L8" s="235" t="s">
        <v>29</v>
      </c>
      <c r="M8" s="235" t="s">
        <v>34</v>
      </c>
    </row>
    <row r="9" spans="1:13" x14ac:dyDescent="0.2">
      <c r="A9" s="242"/>
      <c r="B9" s="235"/>
      <c r="C9" s="235"/>
      <c r="D9" s="235"/>
      <c r="E9" s="235"/>
      <c r="F9" s="236"/>
      <c r="G9" s="237"/>
      <c r="H9" s="238"/>
      <c r="I9" s="235"/>
      <c r="J9" s="239"/>
      <c r="K9" s="235"/>
      <c r="L9" s="235"/>
      <c r="M9" s="235"/>
    </row>
    <row r="10" spans="1:13" x14ac:dyDescent="0.2">
      <c r="A10" s="242"/>
      <c r="B10" s="235"/>
      <c r="C10" s="235"/>
      <c r="D10" s="235"/>
      <c r="E10" s="235"/>
      <c r="F10" s="111" t="s">
        <v>22</v>
      </c>
      <c r="G10" s="99" t="s">
        <v>16</v>
      </c>
      <c r="H10" s="99" t="s">
        <v>17</v>
      </c>
      <c r="I10" s="235"/>
      <c r="J10" s="239"/>
      <c r="K10" s="235"/>
      <c r="L10" s="235"/>
      <c r="M10" s="235"/>
    </row>
    <row r="11" spans="1:13" x14ac:dyDescent="0.2">
      <c r="A11" s="94">
        <v>1</v>
      </c>
      <c r="B11" s="95" t="s">
        <v>43</v>
      </c>
      <c r="C11" s="96">
        <v>39814</v>
      </c>
      <c r="D11" s="96">
        <v>40269</v>
      </c>
      <c r="E11" s="97">
        <v>40353</v>
      </c>
      <c r="F11" s="107">
        <v>40288</v>
      </c>
      <c r="G11" s="94">
        <v>19</v>
      </c>
      <c r="H11" s="94">
        <v>456</v>
      </c>
      <c r="I11" s="94">
        <v>10</v>
      </c>
      <c r="J11" s="94">
        <v>859</v>
      </c>
      <c r="K11" s="94">
        <v>20616.000655250002</v>
      </c>
      <c r="L11" s="122">
        <v>1</v>
      </c>
      <c r="M11" s="122" t="s">
        <v>44</v>
      </c>
    </row>
    <row r="12" spans="1:13" x14ac:dyDescent="0.2">
      <c r="A12" s="94"/>
      <c r="B12" s="95"/>
      <c r="C12" s="96"/>
      <c r="D12" s="96"/>
      <c r="E12" s="97"/>
      <c r="F12" s="109"/>
      <c r="G12" s="94"/>
      <c r="H12" s="94"/>
      <c r="I12" s="94"/>
      <c r="J12" s="94"/>
      <c r="K12" s="94"/>
      <c r="L12" s="122"/>
      <c r="M12" s="122"/>
    </row>
    <row r="13" spans="1:13" x14ac:dyDescent="0.2">
      <c r="A13" s="94"/>
      <c r="B13" s="95"/>
      <c r="C13" s="96"/>
      <c r="D13" s="96"/>
      <c r="E13" s="97"/>
      <c r="F13" s="109"/>
      <c r="G13" s="94"/>
      <c r="H13" s="94"/>
      <c r="I13" s="94"/>
      <c r="J13" s="94"/>
      <c r="K13" s="94"/>
      <c r="L13" s="122"/>
      <c r="M13" s="122"/>
    </row>
    <row r="14" spans="1:13" x14ac:dyDescent="0.2">
      <c r="A14" s="94"/>
      <c r="B14" s="95"/>
      <c r="C14" s="96"/>
      <c r="D14" s="96"/>
      <c r="E14" s="97"/>
      <c r="F14" s="109"/>
      <c r="G14" s="94"/>
      <c r="H14" s="94"/>
      <c r="I14" s="94"/>
      <c r="J14" s="94"/>
      <c r="K14" s="94"/>
      <c r="L14" s="122"/>
      <c r="M14" s="122"/>
    </row>
    <row r="15" spans="1:13" x14ac:dyDescent="0.2">
      <c r="F15" s="108"/>
      <c r="L15" s="123"/>
      <c r="M15" s="123"/>
    </row>
    <row r="16" spans="1:13" x14ac:dyDescent="0.2">
      <c r="F16" s="108"/>
      <c r="L16" s="123"/>
      <c r="M16" s="123"/>
    </row>
    <row r="17" spans="1:13" x14ac:dyDescent="0.2">
      <c r="F17" s="108"/>
      <c r="L17" s="123"/>
      <c r="M17" s="123"/>
    </row>
    <row r="18" spans="1:13" x14ac:dyDescent="0.2">
      <c r="F18" s="108"/>
      <c r="L18" s="123"/>
      <c r="M18" s="123" t="str">
        <f ca="1">IF(ISERROR(MATCH(A18,Table!$N:$N,0)),"",MATCH(A18,Table!$N:$N,0))</f>
        <v/>
      </c>
    </row>
    <row r="19" spans="1:13" x14ac:dyDescent="0.2">
      <c r="A19" s="94"/>
      <c r="B19" s="95"/>
      <c r="C19" s="96"/>
      <c r="D19" s="96"/>
      <c r="E19" s="97"/>
      <c r="F19" s="109"/>
      <c r="G19" s="94"/>
      <c r="H19" s="94"/>
      <c r="I19" s="94"/>
      <c r="J19" s="94"/>
      <c r="K19" s="94"/>
      <c r="L19" s="122"/>
      <c r="M19" s="122"/>
    </row>
    <row r="20" spans="1:13" x14ac:dyDescent="0.2">
      <c r="A20" s="94"/>
      <c r="B20" s="95"/>
      <c r="C20" s="96"/>
      <c r="D20" s="96"/>
      <c r="E20" s="97"/>
      <c r="F20" s="109"/>
      <c r="G20" s="94"/>
      <c r="H20" s="94"/>
      <c r="I20" s="94"/>
      <c r="J20" s="94"/>
      <c r="K20" s="94"/>
      <c r="L20" s="122"/>
      <c r="M20" s="122"/>
    </row>
    <row r="21" spans="1:13" x14ac:dyDescent="0.2">
      <c r="A21" s="94"/>
      <c r="B21" s="95"/>
      <c r="C21" s="96"/>
      <c r="D21" s="96"/>
      <c r="E21" s="97"/>
      <c r="F21" s="109"/>
      <c r="G21" s="94"/>
      <c r="H21" s="94"/>
      <c r="I21" s="94"/>
      <c r="J21" s="94"/>
      <c r="K21" s="94"/>
      <c r="L21" s="122"/>
      <c r="M21" s="122"/>
    </row>
    <row r="22" spans="1:13" x14ac:dyDescent="0.2">
      <c r="F22" s="108"/>
      <c r="L22" s="123"/>
      <c r="M22" s="123"/>
    </row>
    <row r="23" spans="1:13" x14ac:dyDescent="0.2">
      <c r="F23" s="108"/>
      <c r="L23" s="123"/>
      <c r="M23" s="123"/>
    </row>
    <row r="24" spans="1:13" x14ac:dyDescent="0.2">
      <c r="F24" s="108"/>
      <c r="L24" s="123"/>
      <c r="M24" s="123"/>
    </row>
    <row r="25" spans="1:13" x14ac:dyDescent="0.2">
      <c r="F25" s="108"/>
      <c r="L25" s="123"/>
      <c r="M25" s="123" t="str">
        <f ca="1">IF(ISERROR(MATCH(A25,Table!$N:$N,0)),"",MATCH(A25,Table!$N:$N,0))</f>
        <v/>
      </c>
    </row>
    <row r="26" spans="1:13" x14ac:dyDescent="0.2">
      <c r="F26" s="108"/>
      <c r="L26" s="123"/>
      <c r="M26" s="123"/>
    </row>
    <row r="27" spans="1:13" x14ac:dyDescent="0.2">
      <c r="A27" s="94"/>
      <c r="B27" s="95"/>
      <c r="C27" s="96"/>
      <c r="D27" s="96"/>
      <c r="E27" s="97"/>
      <c r="F27" s="109"/>
      <c r="G27" s="94"/>
      <c r="H27" s="94"/>
      <c r="I27" s="94"/>
      <c r="J27" s="94"/>
      <c r="K27" s="94"/>
      <c r="L27" s="122"/>
      <c r="M27" s="122"/>
    </row>
    <row r="28" spans="1:13" x14ac:dyDescent="0.2">
      <c r="A28" s="94"/>
      <c r="B28" s="95"/>
      <c r="C28" s="96"/>
      <c r="D28" s="96"/>
      <c r="E28" s="97"/>
      <c r="F28" s="109"/>
      <c r="G28" s="94"/>
      <c r="H28" s="94"/>
      <c r="I28" s="94"/>
      <c r="J28" s="94"/>
      <c r="K28" s="94"/>
      <c r="L28" s="122"/>
      <c r="M28" s="122"/>
    </row>
    <row r="29" spans="1:13" x14ac:dyDescent="0.2">
      <c r="A29" s="94"/>
      <c r="B29" s="95"/>
      <c r="C29" s="96"/>
      <c r="D29" s="96"/>
      <c r="E29" s="97"/>
      <c r="F29" s="109"/>
      <c r="G29" s="94"/>
      <c r="H29" s="94"/>
      <c r="I29" s="94"/>
      <c r="J29" s="94"/>
      <c r="K29" s="94"/>
      <c r="L29" s="122"/>
      <c r="M29" s="122"/>
    </row>
    <row r="30" spans="1:13" x14ac:dyDescent="0.2">
      <c r="F30" s="108"/>
      <c r="L30" s="123"/>
      <c r="M30" s="123"/>
    </row>
    <row r="31" spans="1:13" x14ac:dyDescent="0.2">
      <c r="F31" s="108"/>
      <c r="L31" s="123"/>
      <c r="M31" s="123"/>
    </row>
    <row r="32" spans="1:13" x14ac:dyDescent="0.2">
      <c r="F32" s="108"/>
      <c r="L32" s="123"/>
      <c r="M32" s="123"/>
    </row>
    <row r="33" spans="1:13" x14ac:dyDescent="0.2">
      <c r="F33" s="108"/>
      <c r="L33" s="123"/>
      <c r="M33" s="123" t="str">
        <f ca="1">IF(ISERROR(MATCH(A33,Table!$N:$N,0)),"",MATCH(A33,Table!$N:$N,0))</f>
        <v/>
      </c>
    </row>
    <row r="34" spans="1:13" x14ac:dyDescent="0.2">
      <c r="A34" s="94"/>
      <c r="B34" s="95"/>
      <c r="C34" s="96"/>
      <c r="D34" s="96"/>
      <c r="E34" s="97"/>
      <c r="F34" s="109"/>
      <c r="G34" s="94"/>
      <c r="H34" s="94"/>
      <c r="I34" s="94"/>
      <c r="J34" s="94"/>
      <c r="K34" s="94"/>
      <c r="L34" s="122"/>
      <c r="M34" s="122"/>
    </row>
    <row r="35" spans="1:13" x14ac:dyDescent="0.2">
      <c r="A35" s="94"/>
      <c r="B35" s="95"/>
      <c r="C35" s="96"/>
      <c r="D35" s="96"/>
      <c r="E35" s="97"/>
      <c r="F35" s="109"/>
      <c r="G35" s="94"/>
      <c r="H35" s="94"/>
      <c r="I35" s="94"/>
      <c r="J35" s="94"/>
      <c r="K35" s="94"/>
      <c r="L35" s="122"/>
      <c r="M35" s="122"/>
    </row>
    <row r="36" spans="1:13" x14ac:dyDescent="0.2">
      <c r="A36" s="94"/>
      <c r="B36" s="95"/>
      <c r="C36" s="96"/>
      <c r="D36" s="96"/>
      <c r="E36" s="97"/>
      <c r="F36" s="109"/>
      <c r="G36" s="94"/>
      <c r="H36" s="94"/>
      <c r="I36" s="94"/>
      <c r="J36" s="94"/>
      <c r="K36" s="94"/>
      <c r="L36" s="122"/>
      <c r="M36" s="122"/>
    </row>
    <row r="37" spans="1:13" x14ac:dyDescent="0.2">
      <c r="F37" s="108"/>
      <c r="L37" s="123"/>
      <c r="M37" s="123"/>
    </row>
    <row r="38" spans="1:13" x14ac:dyDescent="0.2">
      <c r="F38" s="108"/>
      <c r="L38" s="123"/>
      <c r="M38" s="123"/>
    </row>
    <row r="39" spans="1:13" x14ac:dyDescent="0.2">
      <c r="F39" s="108"/>
      <c r="L39" s="123"/>
      <c r="M39" s="123"/>
    </row>
    <row r="40" spans="1:13" x14ac:dyDescent="0.2">
      <c r="F40" s="108"/>
      <c r="L40" s="123"/>
      <c r="M40" s="123" t="str">
        <f ca="1">IF(ISERROR(MATCH(A40,Table!$N:$N,0)),"",MATCH(A40,Table!$N:$N,0))</f>
        <v/>
      </c>
    </row>
    <row r="41" spans="1:13" x14ac:dyDescent="0.2">
      <c r="A41" s="94"/>
      <c r="B41" s="95"/>
      <c r="C41" s="96"/>
      <c r="D41" s="96"/>
      <c r="E41" s="97"/>
      <c r="F41" s="109"/>
      <c r="G41" s="94"/>
      <c r="H41" s="94"/>
      <c r="I41" s="94"/>
      <c r="J41" s="94"/>
      <c r="K41" s="94"/>
      <c r="L41" s="122"/>
      <c r="M41" s="122"/>
    </row>
    <row r="42" spans="1:13" x14ac:dyDescent="0.2">
      <c r="A42" s="94"/>
      <c r="B42" s="95"/>
      <c r="C42" s="96"/>
      <c r="D42" s="96"/>
      <c r="E42" s="97"/>
      <c r="F42" s="109"/>
      <c r="G42" s="94"/>
      <c r="H42" s="94"/>
      <c r="I42" s="94"/>
      <c r="J42" s="94"/>
      <c r="K42" s="94"/>
      <c r="L42" s="122"/>
      <c r="M42" s="122"/>
    </row>
    <row r="43" spans="1:13" x14ac:dyDescent="0.2">
      <c r="A43" s="94"/>
      <c r="B43" s="95"/>
      <c r="C43" s="96"/>
      <c r="D43" s="96"/>
      <c r="E43" s="97"/>
      <c r="F43" s="109"/>
      <c r="G43" s="94"/>
      <c r="H43" s="94"/>
      <c r="I43" s="94"/>
      <c r="J43" s="94"/>
      <c r="K43" s="94"/>
      <c r="L43" s="122"/>
      <c r="M43" s="122"/>
    </row>
    <row r="44" spans="1:13" x14ac:dyDescent="0.2">
      <c r="F44" s="108"/>
      <c r="L44" s="123"/>
      <c r="M44" s="123"/>
    </row>
    <row r="45" spans="1:13" x14ac:dyDescent="0.2">
      <c r="F45" s="108"/>
      <c r="L45" s="123"/>
      <c r="M45" s="123"/>
    </row>
    <row r="46" spans="1:13" x14ac:dyDescent="0.2">
      <c r="A46" s="94"/>
      <c r="B46" s="95"/>
      <c r="C46" s="96"/>
      <c r="D46" s="96"/>
      <c r="E46" s="97"/>
      <c r="F46" s="109"/>
      <c r="G46" s="94"/>
      <c r="H46" s="94"/>
      <c r="I46" s="94"/>
      <c r="J46" s="94"/>
      <c r="K46" s="94"/>
      <c r="L46" s="122"/>
      <c r="M46" s="122"/>
    </row>
    <row r="47" spans="1:13" x14ac:dyDescent="0.2">
      <c r="A47" s="94"/>
      <c r="B47" s="95"/>
      <c r="C47" s="96"/>
      <c r="D47" s="96"/>
      <c r="E47" s="97"/>
      <c r="F47" s="109"/>
      <c r="G47" s="94"/>
      <c r="H47" s="94"/>
      <c r="I47" s="94"/>
      <c r="J47" s="94"/>
      <c r="K47" s="94"/>
      <c r="L47" s="122"/>
      <c r="M47" s="122"/>
    </row>
    <row r="48" spans="1:13" x14ac:dyDescent="0.2">
      <c r="A48" s="94"/>
      <c r="B48" s="95"/>
      <c r="C48" s="96"/>
      <c r="D48" s="96"/>
      <c r="E48" s="97"/>
      <c r="F48" s="109"/>
      <c r="G48" s="94"/>
      <c r="H48" s="94"/>
      <c r="I48" s="94"/>
      <c r="J48" s="94"/>
      <c r="K48" s="94"/>
      <c r="L48" s="122"/>
      <c r="M48" s="122"/>
    </row>
    <row r="49" spans="6:13" x14ac:dyDescent="0.2">
      <c r="F49" s="108"/>
      <c r="L49" s="123"/>
      <c r="M49" s="123"/>
    </row>
    <row r="50" spans="6:13" x14ac:dyDescent="0.2">
      <c r="F50" s="108"/>
      <c r="L50" s="123"/>
      <c r="M50" s="123"/>
    </row>
    <row r="51" spans="6:13" x14ac:dyDescent="0.2">
      <c r="F51" s="108"/>
      <c r="M51" s="1" t="str">
        <f ca="1">IF(ISERROR(MATCH(A51,Table!$N:$N,0)),"",MATCH(A51,Table!$N:$N,0))</f>
        <v/>
      </c>
    </row>
    <row r="52" spans="6:13" x14ac:dyDescent="0.2">
      <c r="F52" s="108"/>
    </row>
    <row r="53" spans="6:13" x14ac:dyDescent="0.2">
      <c r="F53" s="108"/>
    </row>
    <row r="54" spans="6:13" x14ac:dyDescent="0.2">
      <c r="F54" s="108"/>
    </row>
    <row r="55" spans="6:13" x14ac:dyDescent="0.2">
      <c r="F55" s="108"/>
    </row>
    <row r="56" spans="6:13" x14ac:dyDescent="0.2">
      <c r="F56" s="108"/>
    </row>
    <row r="57" spans="6:13" x14ac:dyDescent="0.2">
      <c r="F57" s="108"/>
    </row>
    <row r="58" spans="6:13" x14ac:dyDescent="0.2">
      <c r="F58" s="108"/>
    </row>
    <row r="59" spans="6:13" x14ac:dyDescent="0.2">
      <c r="F59" s="108"/>
    </row>
    <row r="60" spans="6:13" x14ac:dyDescent="0.2">
      <c r="F60" s="108"/>
    </row>
    <row r="61" spans="6:13" x14ac:dyDescent="0.2">
      <c r="F61" s="108"/>
    </row>
    <row r="62" spans="6:13" x14ac:dyDescent="0.2">
      <c r="F62" s="108"/>
    </row>
    <row r="63" spans="6:13" x14ac:dyDescent="0.2">
      <c r="F63" s="108"/>
    </row>
    <row r="64" spans="6:13" x14ac:dyDescent="0.2">
      <c r="F64" s="108"/>
    </row>
    <row r="65" spans="6:6" x14ac:dyDescent="0.2">
      <c r="F65" s="108"/>
    </row>
    <row r="66" spans="6:6" x14ac:dyDescent="0.2">
      <c r="F66" s="108"/>
    </row>
    <row r="67" spans="6:6" x14ac:dyDescent="0.2">
      <c r="F67" s="108"/>
    </row>
    <row r="68" spans="6:6" x14ac:dyDescent="0.2">
      <c r="F68" s="108"/>
    </row>
    <row r="69" spans="6:6" x14ac:dyDescent="0.2">
      <c r="F69" s="108"/>
    </row>
  </sheetData>
  <sheetCalcPr fullCalcOnLoad="1"/>
  <mergeCells count="13">
    <mergeCell ref="B8:B10"/>
    <mergeCell ref="D8:D10"/>
    <mergeCell ref="A5:D6"/>
    <mergeCell ref="E8:E10"/>
    <mergeCell ref="A8:A10"/>
    <mergeCell ref="C8:C10"/>
    <mergeCell ref="M8:M10"/>
    <mergeCell ref="F8:H9"/>
    <mergeCell ref="E4:G5"/>
    <mergeCell ref="I8:I10"/>
    <mergeCell ref="K8:K10"/>
    <mergeCell ref="J8:J10"/>
    <mergeCell ref="L8:L10"/>
  </mergeCells>
  <phoneticPr fontId="1"/>
  <conditionalFormatting sqref="A11:M51">
    <cfRule type="expression" dxfId="0" priority="1" stopIfTrue="1">
      <formula>MOD(ROW(),2)=0</formula>
    </cfRule>
  </conditionalFormatting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Drilling</vt:lpstr>
      <vt:lpstr>Table</vt:lpstr>
      <vt:lpstr>Ranking</vt:lpstr>
      <vt:lpstr>Abandon</vt:lpstr>
      <vt:lpstr>Drilling!Print_Area</vt:lpstr>
    </vt:vector>
  </TitlesOfParts>
  <Company>TBK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SHIGEHARU-HASHIMOTO</dc:creator>
  <cp:lastModifiedBy>user</cp:lastModifiedBy>
  <cp:lastPrinted>2012-10-31T16:25:09Z</cp:lastPrinted>
  <dcterms:created xsi:type="dcterms:W3CDTF">2004-11-16T09:42:33Z</dcterms:created>
  <dcterms:modified xsi:type="dcterms:W3CDTF">2023-05-12T05:54:11Z</dcterms:modified>
</cp:coreProperties>
</file>